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6.xml" ContentType="application/vnd.openxmlformats-officedocument.drawing+xml"/>
  <Override PartName="/xl/customProperty11.bin" ContentType="application/vnd.openxmlformats-officedocument.spreadsheetml.customProperty"/>
  <Override PartName="/xl/drawings/drawing7.xml" ContentType="application/vnd.openxmlformats-officedocument.drawing+xml"/>
  <Override PartName="/xl/customProperty12.bin" ContentType="application/vnd.openxmlformats-officedocument.spreadsheetml.customProperty"/>
  <Override PartName="/xl/drawings/drawing8.xml" ContentType="application/vnd.openxmlformats-officedocument.drawing+xml"/>
  <Override PartName="/xl/charts/chart1.xml" ContentType="application/vnd.openxmlformats-officedocument.drawingml.chart+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drawings/drawing9.xml" ContentType="application/vnd.openxmlformats-officedocument.drawing+xml"/>
  <Override PartName="/xl/charts/chart2.xml" ContentType="application/vnd.openxmlformats-officedocument.drawingml.chart+xml"/>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drawings/drawing10.xml" ContentType="application/vnd.openxmlformats-officedocument.drawing+xml"/>
  <Override PartName="/xl/charts/chart3.xml" ContentType="application/vnd.openxmlformats-officedocument.drawingml.chart+xml"/>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drawings/drawing11.xml" ContentType="application/vnd.openxmlformats-officedocument.drawing+xml"/>
  <Override PartName="/xl/charts/chart4.xml" ContentType="application/vnd.openxmlformats-officedocument.drawingml.chart+xml"/>
  <Override PartName="/xl/customProperty24.bin" ContentType="application/vnd.openxmlformats-officedocument.spreadsheetml.customProperty"/>
  <Override PartName="/xl/drawings/drawing12.xml" ContentType="application/vnd.openxmlformats-officedocument.drawing+xml"/>
  <Override PartName="/xl/charts/chart5.xml" ContentType="application/vnd.openxmlformats-officedocument.drawingml.chart+xml"/>
  <Override PartName="/xl/customProperty25.bin" ContentType="application/vnd.openxmlformats-officedocument.spreadsheetml.customProperty"/>
  <Override PartName="/xl/customProperty26.bin" ContentType="application/vnd.openxmlformats-officedocument.spreadsheetml.customProperty"/>
  <Override PartName="/xl/drawings/drawing13.xml" ContentType="application/vnd.openxmlformats-officedocument.drawing+xml"/>
  <Override PartName="/xl/charts/chart6.xml" ContentType="application/vnd.openxmlformats-officedocument.drawingml.chart+xml"/>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bookViews>
    <workbookView xWindow="-13" yWindow="-13" windowWidth="25148" windowHeight="10499" tabRatio="796"/>
  </bookViews>
  <sheets>
    <sheet name="Ausgewählte Kennzahlen" sheetId="30" r:id="rId1"/>
    <sheet name="Wesentlichkeitsmatrix" sheetId="2" r:id="rId2"/>
    <sheet name="Nachhaltigkeitsorganisation" sheetId="4" r:id="rId3"/>
    <sheet name="Einzugsgebiet" sheetId="5" r:id="rId4"/>
    <sheet name="Töchter und Beteiligungen" sheetId="8" r:id="rId5"/>
    <sheet name="Gelände Flughafen Wien" sheetId="31" r:id="rId6"/>
    <sheet name="Betriebswirtschaftl. Kennzahlen" sheetId="6" r:id="rId7"/>
    <sheet name="Operative Kennzahlen" sheetId="7" r:id="rId8"/>
    <sheet name="Kennzahlen MitarbeiterInnen" sheetId="11" r:id="rId9"/>
    <sheet name="MA-Befragung - Rücklaufquote" sheetId="32" r:id="rId10"/>
    <sheet name="Identifikation" sheetId="10" r:id="rId11"/>
    <sheet name="1.000 Mitarbeiter-Quote" sheetId="33" r:id="rId12"/>
    <sheet name="Arbeitssicherheit" sheetId="12" r:id="rId13"/>
    <sheet name="Karenz" sheetId="13" r:id="rId14"/>
    <sheet name="Stakeholder" sheetId="14" r:id="rId15"/>
    <sheet name="Kontakt- &amp; Beschwerdemanagement" sheetId="15" r:id="rId16"/>
    <sheet name="Stormverbrauch" sheetId="16" r:id="rId17"/>
    <sheet name="Energieverbrauch FWAG" sheetId="17" r:id="rId18"/>
    <sheet name="Energieeffizienzziele" sheetId="18" r:id="rId19"/>
    <sheet name="Gesamtenergiebedarf" sheetId="34" r:id="rId20"/>
    <sheet name="Lärm" sheetId="19" r:id="rId21"/>
    <sheet name="Treibhausgas CO2" sheetId="20" r:id="rId22"/>
    <sheet name="CO2 in kgVE" sheetId="35" r:id="rId23"/>
    <sheet name="CO2 Quellengruppen" sheetId="22" r:id="rId24"/>
    <sheet name="Emissionen nach Scopes" sheetId="23" r:id="rId25"/>
    <sheet name="CO2 nach Beeinflussung" sheetId="36" r:id="rId26"/>
    <sheet name="Luftemissionen" sheetId="24" r:id="rId27"/>
    <sheet name="Abfall" sheetId="25" r:id="rId28"/>
    <sheet name="Wasser" sheetId="26" r:id="rId29"/>
    <sheet name="Enteisung" sheetId="27" r:id="rId30"/>
    <sheet name="Modalsplit" sheetId="28" r:id="rId31"/>
    <sheet name="E-Flotte" sheetId="37" r:id="rId32"/>
    <sheet name="Vogelschläge" sheetId="29" r:id="rId33"/>
  </sheets>
  <definedNames>
    <definedName name="Z_F6DC35A1_3168_49BC_A0B7_A9C047F3F673_.wvu.Rows" localSheetId="6" hidden="1">'Betriebswirtschaftl. Kennzahlen'!$32:$32</definedName>
  </definedNames>
  <calcPr calcId="145621"/>
  <customWorkbookViews>
    <customWorkbookView name="Santi Mario, KR - Persönliche Ansicht" guid="{F6DC35A1-3168-49BC-A0B7-A9C047F3F673}" mergeInterval="0" personalView="1" maximized="1" windowWidth="1916" windowHeight="927" tabRatio="669" activeSheetId="1"/>
  </customWorkbookViews>
</workbook>
</file>

<file path=xl/calcChain.xml><?xml version="1.0" encoding="utf-8"?>
<calcChain xmlns="http://schemas.openxmlformats.org/spreadsheetml/2006/main">
  <c r="G8" i="24" l="1"/>
  <c r="F9" i="24" l="1"/>
  <c r="G9" i="24"/>
  <c r="G10" i="24" s="1"/>
  <c r="G6" i="24"/>
  <c r="G11" i="11" l="1"/>
  <c r="D4" i="11" l="1"/>
  <c r="D5" i="11"/>
  <c r="B3" i="13"/>
  <c r="C4" i="11"/>
  <c r="C5" i="11" s="1"/>
</calcChain>
</file>

<file path=xl/sharedStrings.xml><?xml version="1.0" encoding="utf-8"?>
<sst xmlns="http://schemas.openxmlformats.org/spreadsheetml/2006/main" count="483" uniqueCount="327">
  <si>
    <t xml:space="preserve"> </t>
  </si>
  <si>
    <t xml:space="preserve">﻿1) Verkehrseinheit (VE) entspricht einem Passagier oder 100 kg Luftfracht bzw. Luftpost </t>
  </si>
  <si>
    <t xml:space="preserve">Liter/VE </t>
  </si>
  <si>
    <t xml:space="preserve">Abwasseranfall </t>
  </si>
  <si>
    <t xml:space="preserve">Wasserverbrauch </t>
  </si>
  <si>
    <t xml:space="preserve">kg/VE </t>
  </si>
  <si>
    <t xml:space="preserve">Gesamtmenge Abfall </t>
  </si>
  <si>
    <t xml:space="preserve">kWh/VE </t>
  </si>
  <si>
    <t xml:space="preserve">Gesamtenergiebedarf </t>
  </si>
  <si>
    <t xml:space="preserve">Treibstoffverbrauch </t>
  </si>
  <si>
    <t xml:space="preserve">Kälteverbrauch </t>
  </si>
  <si>
    <t xml:space="preserve">Wärmeverbrauch </t>
  </si>
  <si>
    <t xml:space="preserve">Stromverbrauch </t>
  </si>
  <si>
    <t xml:space="preserve">Anzahl </t>
  </si>
  <si>
    <t xml:space="preserve">Meldepflichtige Arbeitsunfälle </t>
  </si>
  <si>
    <t xml:space="preserve">% </t>
  </si>
  <si>
    <t>17/62</t>
  </si>
  <si>
    <t>12/74</t>
  </si>
  <si>
    <t xml:space="preserve">Mitarbeiterinnen und Mitarbeiter in Karenz (m/w) </t>
  </si>
  <si>
    <t xml:space="preserve">Jahre </t>
  </si>
  <si>
    <t xml:space="preserve">Frauenquote </t>
  </si>
  <si>
    <t>FTE</t>
  </si>
  <si>
    <t xml:space="preserve">Erwerbstätige am Standort </t>
  </si>
  <si>
    <t xml:space="preserve">Mio. € </t>
  </si>
  <si>
    <t xml:space="preserve">EBIT </t>
  </si>
  <si>
    <t xml:space="preserve">Gesamtumsatz </t>
  </si>
  <si>
    <r>
      <t>Verkehrseinheiten</t>
    </r>
    <r>
      <rPr>
        <vertAlign val="superscript"/>
        <sz val="11"/>
        <color indexed="8"/>
        <rFont val="Calibri"/>
        <family val="2"/>
      </rPr>
      <t>1</t>
    </r>
    <r>
      <rPr>
        <sz val="11"/>
        <color theme="1"/>
        <rFont val="Calibri"/>
        <family val="2"/>
        <scheme val="minor"/>
      </rPr>
      <t xml:space="preserve"> </t>
    </r>
  </si>
  <si>
    <t xml:space="preserve">Flugbewegungen (Linie-und Charter) </t>
  </si>
  <si>
    <t xml:space="preserve">Tonnen </t>
  </si>
  <si>
    <t xml:space="preserve">Cargo (Luftfracht und Trucking) </t>
  </si>
  <si>
    <t xml:space="preserve">Mio. </t>
  </si>
  <si>
    <t xml:space="preserve">Passagiere </t>
  </si>
  <si>
    <r>
      <t>km</t>
    </r>
    <r>
      <rPr>
        <vertAlign val="superscript"/>
        <sz val="11"/>
        <color indexed="8"/>
        <rFont val="Calibri"/>
        <family val="2"/>
      </rPr>
      <t>2</t>
    </r>
    <r>
      <rPr>
        <sz val="11"/>
        <color theme="1"/>
        <rFont val="Calibri"/>
        <family val="2"/>
        <scheme val="minor"/>
      </rPr>
      <t xml:space="preserve"> </t>
    </r>
  </si>
  <si>
    <t xml:space="preserve">Geländefläche Flughafen Wien </t>
  </si>
  <si>
    <t>Ausgewählte Kennzahlen der Flughafen-Wien-Gruppe</t>
  </si>
  <si>
    <t>Operative Kennzahlen</t>
  </si>
  <si>
    <t xml:space="preserve">in € Mio. </t>
  </si>
  <si>
    <r>
      <t>10km</t>
    </r>
    <r>
      <rPr>
        <vertAlign val="superscript"/>
        <sz val="11"/>
        <color indexed="8"/>
        <rFont val="Calibri"/>
        <family val="2"/>
      </rPr>
      <t>2</t>
    </r>
    <r>
      <rPr>
        <sz val="11"/>
        <color theme="1"/>
        <rFont val="Calibri"/>
        <family val="2"/>
        <scheme val="minor"/>
      </rPr>
      <t/>
    </r>
  </si>
  <si>
    <r>
      <t>Anzahl Passagiere (in Mio.)</t>
    </r>
    <r>
      <rPr>
        <vertAlign val="superscript"/>
        <sz val="11"/>
        <color indexed="8"/>
        <rFont val="Calibri"/>
        <family val="2"/>
      </rPr>
      <t>1</t>
    </r>
    <r>
      <rPr>
        <sz val="11"/>
        <color theme="1"/>
        <rFont val="Calibri"/>
        <family val="2"/>
        <scheme val="minor"/>
      </rPr>
      <t xml:space="preserve"> </t>
    </r>
  </si>
  <si>
    <t xml:space="preserve">davon Transfer-Passagiere (in Mio.) </t>
  </si>
  <si>
    <t xml:space="preserve">Cargo in Tonnen (Luftfracht und Trucking) </t>
  </si>
  <si>
    <t xml:space="preserve">Erwerbstätige am Standort Flughafen insgesamt </t>
  </si>
  <si>
    <r>
      <t>Beschäftigte „Köpfe“</t>
    </r>
    <r>
      <rPr>
        <vertAlign val="superscript"/>
        <sz val="11"/>
        <color indexed="8"/>
        <rFont val="Calibri"/>
        <family val="2"/>
      </rPr>
      <t>5</t>
    </r>
    <r>
      <rPr>
        <sz val="11"/>
        <color theme="1"/>
        <rFont val="Calibri"/>
        <family val="2"/>
        <scheme val="minor"/>
      </rPr>
      <t xml:space="preserve"> </t>
    </r>
  </si>
  <si>
    <t xml:space="preserve">Einheiten </t>
  </si>
  <si>
    <t>MWh</t>
  </si>
  <si>
    <t>kWh/VE</t>
  </si>
  <si>
    <t xml:space="preserve">Anteil erneuerbarer Energie am Gesamtenergiebedarf </t>
  </si>
  <si>
    <t>Energieeffizienz-Ziele der Flughafen-Wien-Gruppe</t>
  </si>
  <si>
    <t xml:space="preserve">﻿Umweltaspekt </t>
  </si>
  <si>
    <t xml:space="preserve">Einheit </t>
  </si>
  <si>
    <t xml:space="preserve">Zielwert 2022 </t>
  </si>
  <si>
    <t xml:space="preserve">Elektrische Energie Flughafen-Wien-Gruppe </t>
  </si>
  <si>
    <t xml:space="preserve">Wärmeverbrauch Flughafen-Wien-Gruppe </t>
  </si>
  <si>
    <t xml:space="preserve">Kälteverbrauch Flughafen-Wien-Gruppe </t>
  </si>
  <si>
    <t xml:space="preserve">Treibstoffverbrauch Flughafen-Wien-Gruppe </t>
  </si>
  <si>
    <r>
      <t>Treibhausgas CO</t>
    </r>
    <r>
      <rPr>
        <vertAlign val="subscript"/>
        <sz val="11"/>
        <color indexed="8"/>
        <rFont val="Calibri"/>
        <family val="2"/>
      </rPr>
      <t>2</t>
    </r>
    <r>
      <rPr>
        <sz val="11"/>
        <color theme="1"/>
        <rFont val="Calibri"/>
        <family val="2"/>
        <scheme val="minor"/>
      </rPr>
      <t xml:space="preserve">Flughafen-Wien-Gruppe </t>
    </r>
  </si>
  <si>
    <t>﻿</t>
  </si>
  <si>
    <r>
      <t>CO</t>
    </r>
    <r>
      <rPr>
        <vertAlign val="subscript"/>
        <sz val="11"/>
        <color indexed="8"/>
        <rFont val="Calibri"/>
        <family val="2"/>
      </rPr>
      <t xml:space="preserve">2 </t>
    </r>
    <r>
      <rPr>
        <sz val="11"/>
        <color theme="1"/>
        <rFont val="Calibri"/>
        <family val="2"/>
        <scheme val="minor"/>
      </rPr>
      <t xml:space="preserve">Emissionen der Flughafen-Wien-Gruppe </t>
    </r>
  </si>
  <si>
    <r>
      <t>CO</t>
    </r>
    <r>
      <rPr>
        <vertAlign val="subscript"/>
        <sz val="11"/>
        <color indexed="8"/>
        <rFont val="Calibri"/>
        <family val="2"/>
      </rPr>
      <t>2</t>
    </r>
    <r>
      <rPr>
        <sz val="11"/>
        <color theme="1"/>
        <rFont val="Calibri"/>
        <family val="2"/>
        <scheme val="minor"/>
      </rPr>
      <t xml:space="preserve"> in kg bezogen auf Verkehrseinheiten </t>
    </r>
  </si>
  <si>
    <t xml:space="preserve">PM10 in kg Flughafen-Wien-Gruppe </t>
  </si>
  <si>
    <t xml:space="preserve">PM10 in g bezogen auf Verkehrseinheiten </t>
  </si>
  <si>
    <t xml:space="preserve">Gesamtemissionen in die Luft in kg Flughafen-Wien-Gruppe </t>
  </si>
  <si>
    <t xml:space="preserve">Gesamtemissionen in die Luft in g bezogen auf Verkehrseinheiten </t>
  </si>
  <si>
    <t xml:space="preserve">t </t>
  </si>
  <si>
    <t xml:space="preserve">Gesamtmenge gefährlicher Abfall </t>
  </si>
  <si>
    <t xml:space="preserve">Gewerbemüll </t>
  </si>
  <si>
    <t xml:space="preserve">Papier und Kartonagen </t>
  </si>
  <si>
    <t xml:space="preserve">Wasserverbrauch FWAG </t>
  </si>
  <si>
    <r>
      <t>m</t>
    </r>
    <r>
      <rPr>
        <vertAlign val="superscript"/>
        <sz val="11"/>
        <color indexed="8"/>
        <rFont val="Calibri"/>
        <family val="2"/>
      </rPr>
      <t>3</t>
    </r>
    <r>
      <rPr>
        <sz val="11"/>
        <color theme="1"/>
        <rFont val="Calibri"/>
        <family val="2"/>
        <scheme val="minor"/>
      </rPr>
      <t xml:space="preserve"> </t>
    </r>
  </si>
  <si>
    <t xml:space="preserve">Enteisung </t>
  </si>
  <si>
    <t xml:space="preserve">Verkehrsmittel zum Flughafen </t>
  </si>
  <si>
    <t xml:space="preserve">Privatauto/Firmenauto </t>
  </si>
  <si>
    <t xml:space="preserve">Taxi und Mietwagen mit Fahrer </t>
  </si>
  <si>
    <t xml:space="preserve">Öffentlicher Bus (e.g. Vienna Airport Lines, Blaguss) </t>
  </si>
  <si>
    <t xml:space="preserve">Reisebus </t>
  </si>
  <si>
    <t xml:space="preserve">Andere </t>
  </si>
  <si>
    <t xml:space="preserve">Vogelschläge pro 10.000 Flugbewegungen </t>
  </si>
  <si>
    <t>14/59</t>
  </si>
  <si>
    <t>Loyalität</t>
  </si>
  <si>
    <t>Motivation</t>
  </si>
  <si>
    <t>Image</t>
  </si>
  <si>
    <t>﻿Einheit</t>
  </si>
  <si>
    <t xml:space="preserve">davon Mitarbeiterinnen </t>
  </si>
  <si>
    <t xml:space="preserve">davon Mitarbeiter </t>
  </si>
  <si>
    <t xml:space="preserve">Quote </t>
  </si>
  <si>
    <t>﻿Einheiten</t>
  </si>
  <si>
    <t xml:space="preserve">﻿Ausfallstage nach Arbeitsunfall </t>
  </si>
  <si>
    <t xml:space="preserve">Tage </t>
  </si>
  <si>
    <t xml:space="preserve">Ausfallstage nach Arbeitsunfall </t>
  </si>
  <si>
    <t xml:space="preserve">Anzahl/MA </t>
  </si>
  <si>
    <t xml:space="preserve">Ausfallstage sonstige Krankenstände </t>
  </si>
  <si>
    <t xml:space="preserve">Todesfälle </t>
  </si>
  <si>
    <t>Karenz und Rückkehrquote</t>
  </si>
  <si>
    <t xml:space="preserve">﻿Karenz gesamt </t>
  </si>
  <si>
    <t xml:space="preserve">Geschlecht m/w </t>
  </si>
  <si>
    <t xml:space="preserve">in Karenz gegangen </t>
  </si>
  <si>
    <t xml:space="preserve">zurück gekommen </t>
  </si>
  <si>
    <t xml:space="preserve">EBITDA </t>
  </si>
  <si>
    <t xml:space="preserve">Cashflow aus laufender Geschäftstätigkeit </t>
  </si>
  <si>
    <t xml:space="preserve">Eigenkapital </t>
  </si>
  <si>
    <t xml:space="preserve">Eigenkapitalquote (in %) </t>
  </si>
  <si>
    <t xml:space="preserve">Bilanzsumme </t>
  </si>
  <si>
    <t xml:space="preserve">Ertragsteuern </t>
  </si>
  <si>
    <t>Stakeholder &amp; Kommunikationsmaßnahmen der Flughafen Wien AG im Überblick</t>
  </si>
  <si>
    <t xml:space="preserve">Stakeholder </t>
  </si>
  <si>
    <t>Publikationen</t>
  </si>
  <si>
    <t>Neue Medien</t>
  </si>
  <si>
    <t>Sonstiges</t>
  </si>
  <si>
    <t xml:space="preserve">Mitarbeiter </t>
  </si>
  <si>
    <t xml:space="preserve">Mitarbeiterzeitung „Blockzeit“ </t>
  </si>
  <si>
    <t xml:space="preserve">intranet „Bee-clever“, Facebook </t>
  </si>
  <si>
    <t xml:space="preserve">Infoveranstaltung mit dem Vorstand „Nachgefragt“, </t>
  </si>
  <si>
    <t xml:space="preserve">Fluglinien </t>
  </si>
  <si>
    <t xml:space="preserve">Newsletter </t>
  </si>
  <si>
    <t xml:space="preserve">div. Kundenveranstaltungen, Meetings, Arbeitsgruppen, Konferenzen </t>
  </si>
  <si>
    <t xml:space="preserve">Orientierungsplan, Flughafen A-Z </t>
  </si>
  <si>
    <t xml:space="preserve">www.viennaairport.com, Facebook, Handy Applikation </t>
  </si>
  <si>
    <t xml:space="preserve">Beschwerdemanagement </t>
  </si>
  <si>
    <t xml:space="preserve">Unternehmen am Standort </t>
  </si>
  <si>
    <t xml:space="preserve">Kundenbefragungen bei Mietern,  Partnernetzwerk „Airport City“ </t>
  </si>
  <si>
    <t xml:space="preserve">Meetings, Arbeitsgruppen, Newsletter </t>
  </si>
  <si>
    <t xml:space="preserve">Zulieferbetriebe, Geschäftspartner, Spediteure </t>
  </si>
  <si>
    <t xml:space="preserve">www.viennaairport.com </t>
  </si>
  <si>
    <t xml:space="preserve">Meetings </t>
  </si>
  <si>
    <t xml:space="preserve">Aktionäre </t>
  </si>
  <si>
    <t xml:space="preserve">Privataktionärstag, Roadshows, Konferenzen, Gespräche mit intentionellen Investoren, Conference Calls, Teilnahme an der Gewinnmesse </t>
  </si>
  <si>
    <t xml:space="preserve">Bundesländer Wien &amp; NÖ </t>
  </si>
  <si>
    <t xml:space="preserve">www.viennaairport.com, Facebook </t>
  </si>
  <si>
    <t xml:space="preserve">Anrainer </t>
  </si>
  <si>
    <t xml:space="preserve">Vis a Vis, Umwelt und Luftfahrt, Newsletter, Dialogforum </t>
  </si>
  <si>
    <t xml:space="preserve">www.viennaairport.com, Facebook, www.dialogforum.at, www.laermschutzprogramm.at, www.flugspuren.at </t>
  </si>
  <si>
    <t xml:space="preserve">Bürgerinitiativen </t>
  </si>
  <si>
    <t xml:space="preserve">Dialogforum, Umwelttelefon, Beschwerdehotline </t>
  </si>
  <si>
    <t xml:space="preserve">Behörden &amp; Politik </t>
  </si>
  <si>
    <t xml:space="preserve">Regelmäßiger Politikbrief </t>
  </si>
  <si>
    <t xml:space="preserve">Sozialpartner </t>
  </si>
  <si>
    <t xml:space="preserve">Regelmäßige Meetings </t>
  </si>
  <si>
    <t xml:space="preserve">Medien </t>
  </si>
  <si>
    <t xml:space="preserve">Presseaussendungen, Berichte </t>
  </si>
  <si>
    <t xml:space="preserve">Pressegespräche, Pressekonferenzen </t>
  </si>
  <si>
    <t xml:space="preserve">Besucher </t>
  </si>
  <si>
    <t xml:space="preserve">allgemeine Medienberichte </t>
  </si>
  <si>
    <t xml:space="preserve">Kontakte (Anfragen, Anregungen und Beschwerden) </t>
  </si>
  <si>
    <t xml:space="preserve">Jahr </t>
  </si>
  <si>
    <t xml:space="preserve">Anregung </t>
  </si>
  <si>
    <t xml:space="preserve">Frage </t>
  </si>
  <si>
    <t xml:space="preserve">Kritik </t>
  </si>
  <si>
    <t xml:space="preserve">Lob </t>
  </si>
  <si>
    <t xml:space="preserve">Gesamt </t>
  </si>
  <si>
    <t xml:space="preserve">Passagiere (gesamt) </t>
  </si>
  <si>
    <t>rd. 20.000</t>
  </si>
  <si>
    <t>18/58</t>
  </si>
  <si>
    <t>davon Malta</t>
  </si>
  <si>
    <t>davon Sonstige Segmente</t>
  </si>
  <si>
    <r>
      <t>Betriebswirtschaftliche Kennzahlen</t>
    </r>
    <r>
      <rPr>
        <b/>
        <vertAlign val="superscript"/>
        <sz val="14"/>
        <color indexed="8"/>
        <rFont val="Calibri"/>
        <family val="2"/>
      </rPr>
      <t>1</t>
    </r>
  </si>
  <si>
    <t>9/67</t>
  </si>
  <si>
    <t>17/65</t>
  </si>
  <si>
    <t>Passagiere am Standort Flughafen Wien</t>
  </si>
  <si>
    <r>
      <t>Gesamtumsatz</t>
    </r>
    <r>
      <rPr>
        <vertAlign val="superscript"/>
        <sz val="11"/>
        <color theme="1"/>
        <rFont val="Calibri"/>
        <family val="2"/>
        <scheme val="minor"/>
      </rPr>
      <t>2</t>
    </r>
  </si>
  <si>
    <r>
      <t>EBIT</t>
    </r>
    <r>
      <rPr>
        <vertAlign val="superscript"/>
        <sz val="11"/>
        <color theme="1"/>
        <rFont val="Calibri"/>
        <family val="2"/>
        <scheme val="minor"/>
      </rPr>
      <t>2</t>
    </r>
  </si>
  <si>
    <r>
      <t>Konzernergebnis</t>
    </r>
    <r>
      <rPr>
        <vertAlign val="superscript"/>
        <sz val="11"/>
        <color theme="1"/>
        <rFont val="Calibri"/>
        <family val="2"/>
        <scheme val="minor"/>
      </rPr>
      <t>2,3</t>
    </r>
  </si>
  <si>
    <r>
      <t>Investitionen</t>
    </r>
    <r>
      <rPr>
        <vertAlign val="superscript"/>
        <sz val="11"/>
        <color theme="1"/>
        <rFont val="Calibri"/>
        <family val="2"/>
        <scheme val="minor"/>
      </rPr>
      <t>2</t>
    </r>
  </si>
  <si>
    <r>
      <t>Mitarbeiterinnen und Mitarbeiter</t>
    </r>
    <r>
      <rPr>
        <vertAlign val="superscript"/>
        <sz val="11"/>
        <color indexed="8"/>
        <rFont val="Calibri"/>
        <family val="2"/>
      </rPr>
      <t>4</t>
    </r>
    <r>
      <rPr>
        <sz val="11"/>
        <color theme="1"/>
        <rFont val="Calibri"/>
        <family val="2"/>
        <scheme val="minor"/>
      </rPr>
      <t xml:space="preserve"> </t>
    </r>
  </si>
  <si>
    <r>
      <t>Durchschnittsalter</t>
    </r>
    <r>
      <rPr>
        <vertAlign val="superscript"/>
        <sz val="11"/>
        <color theme="1"/>
        <rFont val="Calibri"/>
        <family val="2"/>
        <scheme val="minor"/>
      </rPr>
      <t>6</t>
    </r>
  </si>
  <si>
    <r>
      <t>Anteil weibliche Führungskräfte</t>
    </r>
    <r>
      <rPr>
        <vertAlign val="superscript"/>
        <sz val="11"/>
        <color theme="1"/>
        <rFont val="Calibri"/>
        <family val="2"/>
        <scheme val="minor"/>
      </rPr>
      <t>6</t>
    </r>
  </si>
  <si>
    <t xml:space="preserve">Meldepflichtige Arbeitsunfälle -
1.000 Mitarbeiter Quote </t>
  </si>
  <si>
    <t xml:space="preserve">Anzahl/
1.000 MA </t>
  </si>
  <si>
    <t>2) Vergleichswerte angepasst. Bezugsgröße ist die konsolidierte Flughafen-Wien-Gruppe</t>
  </si>
  <si>
    <t>3) Periodenergebnis vor Minderheiten</t>
  </si>
  <si>
    <t>4) gewichteter „full-time equivalent“ (FTE) zum Stichtag 31. 12.</t>
  </si>
  <si>
    <t>5) Kopfzahl: Anzahl aller Beschäftigungsverhältnisse der konsolidierten Flughafen-Wien-Gruppe im jeweiligen Jahr</t>
  </si>
  <si>
    <t>6) bezogen auf die Flughafen Wien AG</t>
  </si>
  <si>
    <t>﻿1) konsolidierte Flughafen-Wien-Gruppe</t>
  </si>
  <si>
    <r>
      <t>Flugbewegungen (nach IFR)</t>
    </r>
    <r>
      <rPr>
        <vertAlign val="superscript"/>
        <sz val="11"/>
        <color theme="1"/>
        <rFont val="Calibri"/>
        <family val="2"/>
        <scheme val="minor"/>
      </rPr>
      <t>2</t>
    </r>
    <r>
      <rPr>
        <sz val="11"/>
        <color theme="1"/>
        <rFont val="Calibri"/>
        <family val="2"/>
        <scheme val="minor"/>
      </rPr>
      <t xml:space="preserve"> von 23:30 bis 05:30 </t>
    </r>
  </si>
  <si>
    <r>
      <t>Mitarbeiterinnen und Mitarbeiter Konzern</t>
    </r>
    <r>
      <rPr>
        <vertAlign val="superscript"/>
        <sz val="11"/>
        <color indexed="8"/>
        <rFont val="Calibri"/>
        <family val="2"/>
      </rPr>
      <t xml:space="preserve">3 </t>
    </r>
  </si>
  <si>
    <r>
      <t>Mitarbeiterinnen und Mitarbeiter FWAG</t>
    </r>
    <r>
      <rPr>
        <vertAlign val="superscript"/>
        <sz val="11"/>
        <color indexed="8"/>
        <rFont val="Calibri"/>
        <family val="2"/>
      </rPr>
      <t>3</t>
    </r>
    <r>
      <rPr>
        <sz val="11"/>
        <color theme="1"/>
        <rFont val="Calibri"/>
        <family val="2"/>
        <scheme val="minor"/>
      </rPr>
      <t xml:space="preserve"> </t>
    </r>
  </si>
  <si>
    <r>
      <t>Beschäftigte „Köpfe“</t>
    </r>
    <r>
      <rPr>
        <vertAlign val="superscript"/>
        <sz val="11"/>
        <color indexed="8"/>
        <rFont val="Calibri"/>
        <family val="2"/>
      </rPr>
      <t>4</t>
    </r>
    <r>
      <rPr>
        <sz val="11"/>
        <color theme="1"/>
        <rFont val="Calibri"/>
        <family val="2"/>
        <scheme val="minor"/>
      </rPr>
      <t xml:space="preserve"> </t>
    </r>
  </si>
  <si>
    <t>rd.  20.000</t>
  </si>
  <si>
    <r>
      <t>10km</t>
    </r>
    <r>
      <rPr>
        <vertAlign val="superscript"/>
        <sz val="11"/>
        <color theme="1"/>
        <rFont val="Calibri"/>
        <family val="2"/>
        <scheme val="minor"/>
      </rPr>
      <t>2</t>
    </r>
  </si>
  <si>
    <t>1) Eine Verkehrseinheit (VE) entspricht einem Passagier oder 100 kg Luftfracht bzw. Luftpost</t>
  </si>
  <si>
    <t>2) IFR (Instrumenten Flug Regel) inkludieren alle Linien-, Charterflüge und Flüge der allgemeinen Luftfahrt</t>
  </si>
  <si>
    <t>3) gewichteter „full-time equivalent“ (FTE) zum Stichtag 31.12.</t>
  </si>
  <si>
    <t>4) Kopfzahl: Anzahl aller Beschäftigungsverhältnisse Flughafen-Wien-Gruppe im jeweiligen Jahr</t>
  </si>
  <si>
    <t xml:space="preserve">Mitarbeiter in Karenz (m/w) </t>
  </si>
  <si>
    <r>
      <t>Menschen mit Behinderung</t>
    </r>
    <r>
      <rPr>
        <sz val="11"/>
        <color theme="1"/>
        <rFont val="Calibri"/>
        <family val="2"/>
        <scheme val="minor"/>
      </rPr>
      <t xml:space="preserve"> </t>
    </r>
  </si>
  <si>
    <t>Kennzahlen Mitarbeiterinnen und Mitarbeiter</t>
  </si>
  <si>
    <t>Rücklaufquote</t>
  </si>
  <si>
    <t>Teilnehmer</t>
  </si>
  <si>
    <t>Umfrage 2014</t>
  </si>
  <si>
    <t>Umfrage 2018</t>
  </si>
  <si>
    <t>Globale Zufriedenheit</t>
  </si>
  <si>
    <t>Umfrage 2015</t>
  </si>
  <si>
    <t>1.000 Mitarbeiter-Quote</t>
  </si>
  <si>
    <r>
      <t>Arbeitssicherheit</t>
    </r>
    <r>
      <rPr>
        <b/>
        <vertAlign val="superscript"/>
        <sz val="14"/>
        <color theme="1"/>
        <rFont val="Calibri"/>
        <family val="2"/>
        <scheme val="minor"/>
      </rPr>
      <t>1</t>
    </r>
  </si>
  <si>
    <t>1.000 Mitarbeiter-Quote 
der meldepflichtigen Unfälle</t>
  </si>
  <si>
    <t>Anzahl/
1.000 MA</t>
  </si>
  <si>
    <r>
      <t>2016</t>
    </r>
    <r>
      <rPr>
        <b/>
        <vertAlign val="superscript"/>
        <sz val="11"/>
        <color theme="1"/>
        <rFont val="Calibri"/>
        <family val="2"/>
        <scheme val="minor"/>
      </rPr>
      <t xml:space="preserve"> 2</t>
    </r>
  </si>
  <si>
    <t>1 (Verkehrs-
wegunfall)</t>
  </si>
  <si>
    <t>1) Bezogen auf die Flughafen Wien AG</t>
  </si>
  <si>
    <t>2) Die Angaben für 2016 wurden dahingehend korrigiert, dass die Ausfallstage für Kuraufenthalt zu den Ausfallstagen
    sonst. Karnkenstände verschoben wurden.</t>
  </si>
  <si>
    <t xml:space="preserve">nach Rückkehr mindestens
12 Monate im Unternehmen </t>
  </si>
  <si>
    <t xml:space="preserve">Geschäfts- und Quartalsberichte, Präsentationen </t>
  </si>
  <si>
    <t xml:space="preserve">Besucherwelt "VisitAir", Besucherterrasse </t>
  </si>
  <si>
    <t>Conference Calls, Aufsichtsrat, Public Affairs Management</t>
  </si>
  <si>
    <t xml:space="preserve">Vienna Airport Region, Nachbarschaftsbeirat, Dialogforum, Umwelttelefon, Beschwerdehotline </t>
  </si>
  <si>
    <t xml:space="preserve">Meetings, Public Affairs Management, Pflichtmeldungen </t>
  </si>
  <si>
    <t>Stromverbrauch FWAG in kWh/VE</t>
  </si>
  <si>
    <t>Umweltaspekt</t>
  </si>
  <si>
    <t>Verkehrseinheiten</t>
  </si>
  <si>
    <t>Passagiere</t>
  </si>
  <si>
    <t>Stromverbrauch FWAG</t>
  </si>
  <si>
    <t>Wärmeverbrauch FWAG</t>
  </si>
  <si>
    <t>Kälteverbrauch FWAG</t>
  </si>
  <si>
    <t>Treibstoffverbrauch FWAG</t>
  </si>
  <si>
    <t xml:space="preserve">Gesamtenergiebedarf FWAG </t>
  </si>
  <si>
    <r>
      <t>Gesamtenergiebedarf erneuerbare Energiequellen FWAG</t>
    </r>
    <r>
      <rPr>
        <vertAlign val="superscript"/>
        <sz val="11"/>
        <color theme="1"/>
        <rFont val="Calibri"/>
        <family val="2"/>
        <scheme val="minor"/>
      </rPr>
      <t>1</t>
    </r>
  </si>
  <si>
    <t>[-]</t>
  </si>
  <si>
    <t>1) Neuaufschlüsselung des Verbrauchs von erneuerbarer Energie (Photovoltaik)</t>
  </si>
  <si>
    <t>Angestrebte Effizienz-steigerung</t>
  </si>
  <si>
    <t>Stand 2017</t>
  </si>
  <si>
    <t>Gesamtenergiebedarf in kWh/VE</t>
  </si>
  <si>
    <r>
      <t>Die Fläche jener Fluglärmzone in km</t>
    </r>
    <r>
      <rPr>
        <vertAlign val="superscript"/>
        <sz val="11"/>
        <color theme="1"/>
        <rFont val="Calibri"/>
        <family val="2"/>
        <scheme val="minor"/>
      </rPr>
      <t>2</t>
    </r>
    <r>
      <rPr>
        <sz val="11"/>
        <color theme="1"/>
        <rFont val="Calibri"/>
        <family val="2"/>
        <scheme val="minor"/>
      </rPr>
      <t xml:space="preserve"> innerhalb der während der 6 verkehrsreichsten Monate des betreffenden Jahres der Tages-LEQ</t>
    </r>
    <r>
      <rPr>
        <vertAlign val="superscript"/>
        <sz val="11"/>
        <color theme="1"/>
        <rFont val="Calibri"/>
        <family val="2"/>
        <scheme val="minor"/>
      </rPr>
      <t>1</t>
    </r>
    <r>
      <rPr>
        <sz val="11"/>
        <color theme="1"/>
        <rFont val="Calibri"/>
        <family val="2"/>
        <scheme val="minor"/>
      </rPr>
      <t xml:space="preserve"> über 54dB liegt (km</t>
    </r>
    <r>
      <rPr>
        <vertAlign val="superscript"/>
        <sz val="11"/>
        <color theme="1"/>
        <rFont val="Calibri"/>
        <family val="2"/>
        <scheme val="minor"/>
      </rPr>
      <t>2</t>
    </r>
    <r>
      <rPr>
        <sz val="11"/>
        <color theme="1"/>
        <rFont val="Calibri"/>
        <family val="2"/>
        <scheme val="minor"/>
      </rPr>
      <t xml:space="preserve">) </t>
    </r>
  </si>
  <si>
    <r>
      <t>Die Fläche jener Fluglärmzone in km</t>
    </r>
    <r>
      <rPr>
        <vertAlign val="superscript"/>
        <sz val="11"/>
        <color theme="1"/>
        <rFont val="Calibri"/>
        <family val="2"/>
        <scheme val="minor"/>
      </rPr>
      <t>2</t>
    </r>
    <r>
      <rPr>
        <sz val="11"/>
        <color theme="1"/>
        <rFont val="Calibri"/>
        <family val="2"/>
        <scheme val="minor"/>
      </rPr>
      <t xml:space="preserve"> innerhalb der während der 6 verkehrsreichsten Monate des betreffenden Jahres der Nacht-LEQ</t>
    </r>
    <r>
      <rPr>
        <vertAlign val="superscript"/>
        <sz val="11"/>
        <color theme="1"/>
        <rFont val="Calibri"/>
        <family val="2"/>
        <scheme val="minor"/>
      </rPr>
      <t>1</t>
    </r>
    <r>
      <rPr>
        <sz val="11"/>
        <color theme="1"/>
        <rFont val="Calibri"/>
        <family val="2"/>
        <scheme val="minor"/>
      </rPr>
      <t xml:space="preserve"> über 45dB liegt (km</t>
    </r>
    <r>
      <rPr>
        <vertAlign val="superscript"/>
        <sz val="11"/>
        <color theme="1"/>
        <rFont val="Calibri"/>
        <family val="2"/>
        <scheme val="minor"/>
      </rPr>
      <t>2</t>
    </r>
    <r>
      <rPr>
        <sz val="11"/>
        <color theme="1"/>
        <rFont val="Calibri"/>
        <family val="2"/>
        <scheme val="minor"/>
      </rPr>
      <t xml:space="preserve">) </t>
    </r>
  </si>
  <si>
    <t>1) LEQ: Aquivalenter Dauerschallpegel</t>
  </si>
  <si>
    <t>Fläche der Fluglärmzonen am Flughafen Wien</t>
  </si>
  <si>
    <r>
      <t>Treibhausgas CO</t>
    </r>
    <r>
      <rPr>
        <b/>
        <vertAlign val="subscript"/>
        <sz val="14"/>
        <color indexed="8"/>
        <rFont val="Calibri"/>
        <family val="2"/>
      </rPr>
      <t>2</t>
    </r>
    <r>
      <rPr>
        <b/>
        <sz val="14"/>
        <color indexed="8"/>
        <rFont val="Calibri"/>
        <family val="2"/>
      </rPr>
      <t xml:space="preserve"> </t>
    </r>
  </si>
  <si>
    <r>
      <t>CO</t>
    </r>
    <r>
      <rPr>
        <b/>
        <vertAlign val="subscript"/>
        <sz val="14"/>
        <color theme="1"/>
        <rFont val="Calibri"/>
        <family val="2"/>
        <scheme val="minor"/>
      </rPr>
      <t>2</t>
    </r>
    <r>
      <rPr>
        <b/>
        <sz val="14"/>
        <color theme="1"/>
        <rFont val="Calibri"/>
        <family val="2"/>
        <scheme val="minor"/>
      </rPr>
      <t>-Emissionen in kg/VE</t>
    </r>
  </si>
  <si>
    <t>Scope 3</t>
  </si>
  <si>
    <t>GESAMT</t>
  </si>
  <si>
    <t>Scope 1</t>
  </si>
  <si>
    <t>Scope 2</t>
  </si>
  <si>
    <t>Scope</t>
  </si>
  <si>
    <t>Greenhouse Gas  Protocol</t>
  </si>
  <si>
    <t>Treibhausgasemissionen entstehen…</t>
  </si>
  <si>
    <t>... im Zuge der Geschäftstätigkeit des Unternehmens aus Quellen, die das Unternehmen selbst besitzt und/oder betreibt, z. B. Fahrzeuge, Feuerungs-anlagen</t>
  </si>
  <si>
    <t>… im Rahmen der Erzeugung der vom Unternehmen konsumierten Energie durch Dritte, z. B. Strom, Fernkälte, Fernwärme</t>
  </si>
  <si>
    <t>… in der Lieferkette bzw. im Zuge der Nutzung der vom Unternehmen verkauften Produkte oder Dienstleistungen, An- und Abreise von Passagieren und Mitarbeitern, Transport von Gütern, Nutzung des Flughafens durch Airlines</t>
  </si>
  <si>
    <t>Die Emissionen des Scope 1 sind von der Flughafen-Wien-Gruppe direkt, die des Scope 2 nur teilweise und die des Scope 3 gar nicht beeinflussbar.</t>
  </si>
  <si>
    <r>
      <t>SO</t>
    </r>
    <r>
      <rPr>
        <vertAlign val="subscript"/>
        <sz val="11"/>
        <color theme="1"/>
        <rFont val="Calibri"/>
        <family val="2"/>
        <scheme val="minor"/>
      </rPr>
      <t>2</t>
    </r>
    <r>
      <rPr>
        <sz val="11"/>
        <color theme="1"/>
        <rFont val="Calibri"/>
        <family val="2"/>
        <scheme val="minor"/>
      </rPr>
      <t xml:space="preserve"> in kg Flughafen-Wien-Gruppe </t>
    </r>
  </si>
  <si>
    <r>
      <t>SO</t>
    </r>
    <r>
      <rPr>
        <vertAlign val="subscript"/>
        <sz val="11"/>
        <color theme="1"/>
        <rFont val="Calibri"/>
        <family val="2"/>
        <scheme val="minor"/>
      </rPr>
      <t>2</t>
    </r>
    <r>
      <rPr>
        <sz val="11"/>
        <color theme="1"/>
        <rFont val="Calibri"/>
        <family val="2"/>
        <scheme val="minor"/>
      </rPr>
      <t xml:space="preserve"> in g bezogen auf Verkehrseinheiten </t>
    </r>
  </si>
  <si>
    <r>
      <t>NO</t>
    </r>
    <r>
      <rPr>
        <vertAlign val="subscript"/>
        <sz val="11"/>
        <color theme="1"/>
        <rFont val="Calibri"/>
        <family val="2"/>
        <scheme val="minor"/>
      </rPr>
      <t>x</t>
    </r>
    <r>
      <rPr>
        <sz val="11"/>
        <color theme="1"/>
        <rFont val="Calibri"/>
        <family val="2"/>
        <scheme val="minor"/>
      </rPr>
      <t xml:space="preserve"> in kg Flughafen-Wien-Gruppe </t>
    </r>
  </si>
  <si>
    <r>
      <t>NO</t>
    </r>
    <r>
      <rPr>
        <vertAlign val="subscript"/>
        <sz val="11"/>
        <color theme="1"/>
        <rFont val="Calibri"/>
        <family val="2"/>
        <scheme val="minor"/>
      </rPr>
      <t>x</t>
    </r>
    <r>
      <rPr>
        <sz val="11"/>
        <color theme="1"/>
        <rFont val="Calibri"/>
        <family val="2"/>
        <scheme val="minor"/>
      </rPr>
      <t xml:space="preserve"> in g bezogen auf Verkehrseinheiten </t>
    </r>
  </si>
  <si>
    <t>Abfall</t>
  </si>
  <si>
    <t>Versiegelte Fläche</t>
  </si>
  <si>
    <t>Enteisungsmittel pro Verkehrseinheit</t>
  </si>
  <si>
    <t>Enteisungsmittel</t>
  </si>
  <si>
    <t>Einheit</t>
  </si>
  <si>
    <r>
      <t>m</t>
    </r>
    <r>
      <rPr>
        <vertAlign val="superscript"/>
        <sz val="11"/>
        <color theme="1"/>
        <rFont val="Calibri"/>
        <family val="2"/>
        <scheme val="minor"/>
      </rPr>
      <t>3</t>
    </r>
  </si>
  <si>
    <t>l/VE</t>
  </si>
  <si>
    <t>l</t>
  </si>
  <si>
    <t>n.a.</t>
  </si>
  <si>
    <t>Stück</t>
  </si>
  <si>
    <t>Marken</t>
  </si>
  <si>
    <t>Geräteklasse</t>
  </si>
  <si>
    <t>E-Schlepper</t>
  </si>
  <si>
    <t>Flurfördergeräte / E-Stapler</t>
  </si>
  <si>
    <t>Elektromoped</t>
  </si>
  <si>
    <t>Scooter</t>
  </si>
  <si>
    <t>PKW</t>
  </si>
  <si>
    <t>Passagiertreppen</t>
  </si>
  <si>
    <t>Gepäckförderbänder</t>
  </si>
  <si>
    <t>Spijkstaal, Fuma, Jungheinrich, Still</t>
  </si>
  <si>
    <t>Jungheinrich, Linde</t>
  </si>
  <si>
    <t xml:space="preserve">﻿Govecs, Emax, IO   </t>
  </si>
  <si>
    <t>U-Carver</t>
  </si>
  <si>
    <t>BMW, Mercedes, Renault</t>
  </si>
  <si>
    <t>Caljan, Meyer, Tips</t>
  </si>
  <si>
    <t>Tips</t>
  </si>
  <si>
    <t>Vogelschläge</t>
  </si>
  <si>
    <t>Die E-Flotte der Flughafen Wien AG</t>
  </si>
  <si>
    <r>
      <t>CO</t>
    </r>
    <r>
      <rPr>
        <vertAlign val="subscript"/>
        <sz val="11"/>
        <color theme="1"/>
        <rFont val="Calibri"/>
        <family val="2"/>
        <scheme val="minor"/>
      </rPr>
      <t>2</t>
    </r>
    <r>
      <rPr>
        <sz val="11"/>
        <color theme="1"/>
        <rFont val="Calibri"/>
        <family val="2"/>
        <scheme val="minor"/>
      </rPr>
      <t xml:space="preserve"> Emissionen</t>
    </r>
  </si>
  <si>
    <r>
      <t>CO</t>
    </r>
    <r>
      <rPr>
        <b/>
        <vertAlign val="subscript"/>
        <sz val="14"/>
        <color theme="1"/>
        <rFont val="Calibri"/>
        <family val="2"/>
        <scheme val="minor"/>
      </rPr>
      <t>2</t>
    </r>
    <r>
      <rPr>
        <b/>
        <sz val="14"/>
        <color theme="1"/>
        <rFont val="Calibri"/>
        <family val="2"/>
        <scheme val="minor"/>
      </rPr>
      <t xml:space="preserve"> Emissionen nach Scopes am Flughafen Wien</t>
    </r>
  </si>
  <si>
    <t>Stand 2018</t>
  </si>
  <si>
    <t>3.774.109*</t>
  </si>
  <si>
    <t>* Für das Jahr 2018 wurde eine Neuberechnung der Flächen durchgeführt</t>
  </si>
  <si>
    <t>19/74</t>
  </si>
  <si>
    <t>rd. 22.500</t>
  </si>
  <si>
    <t>rd . 22.500</t>
  </si>
  <si>
    <t>rd.22.500</t>
  </si>
  <si>
    <t>15/93</t>
  </si>
  <si>
    <r>
      <t>davon Airport</t>
    </r>
    <r>
      <rPr>
        <vertAlign val="superscript"/>
        <sz val="11"/>
        <color theme="1"/>
        <rFont val="Calibri"/>
        <family val="2"/>
        <scheme val="minor"/>
      </rPr>
      <t>2</t>
    </r>
  </si>
  <si>
    <r>
      <t>Konzernergebnis</t>
    </r>
    <r>
      <rPr>
        <vertAlign val="superscript"/>
        <sz val="11"/>
        <color theme="1"/>
        <rFont val="Calibri"/>
        <family val="2"/>
        <scheme val="minor"/>
      </rPr>
      <t>3</t>
    </r>
  </si>
  <si>
    <r>
      <t>Investitionen</t>
    </r>
    <r>
      <rPr>
        <vertAlign val="superscript"/>
        <sz val="11"/>
        <color indexed="8"/>
        <rFont val="Calibri"/>
        <family val="2"/>
      </rPr>
      <t>4</t>
    </r>
    <r>
      <rPr>
        <sz val="11"/>
        <color theme="1"/>
        <rFont val="Calibri"/>
        <family val="2"/>
        <scheme val="minor"/>
      </rPr>
      <t xml:space="preserve"> </t>
    </r>
  </si>
  <si>
    <t>3)Periodenergebnis vor Minderheiten</t>
  </si>
  <si>
    <t>4) ohne Finanzanlagen</t>
  </si>
  <si>
    <t>5) Das Grundkapital ist in 84.000.000, auf Inhaber lautende, Stückaktien geteilt</t>
  </si>
  <si>
    <r>
      <t>davon Retail &amp; Properties</t>
    </r>
    <r>
      <rPr>
        <vertAlign val="superscript"/>
        <sz val="11"/>
        <color theme="1"/>
        <rFont val="Calibri"/>
        <family val="2"/>
        <scheme val="minor"/>
      </rPr>
      <t>2</t>
    </r>
  </si>
  <si>
    <r>
      <t>davon Handling</t>
    </r>
    <r>
      <rPr>
        <vertAlign val="superscript"/>
        <sz val="11"/>
        <color theme="1"/>
        <rFont val="Calibri"/>
        <family val="2"/>
        <scheme val="minor"/>
      </rPr>
      <t>2</t>
    </r>
  </si>
  <si>
    <r>
      <t>Dividende je Aktie (in €)</t>
    </r>
    <r>
      <rPr>
        <vertAlign val="superscript"/>
        <sz val="11"/>
        <color theme="1"/>
        <rFont val="Calibri"/>
        <family val="2"/>
        <scheme val="minor"/>
      </rPr>
      <t>5,6</t>
    </r>
    <r>
      <rPr>
        <sz val="11"/>
        <color theme="1"/>
        <rFont val="Calibri"/>
        <family val="2"/>
        <scheme val="minor"/>
      </rPr>
      <t xml:space="preserve"> </t>
    </r>
  </si>
  <si>
    <r>
      <t>Nettoverschuldung</t>
    </r>
    <r>
      <rPr>
        <vertAlign val="superscript"/>
        <sz val="11"/>
        <color theme="1"/>
        <rFont val="Calibri"/>
        <family val="2"/>
        <scheme val="minor"/>
      </rPr>
      <t>2</t>
    </r>
    <r>
      <rPr>
        <sz val="11"/>
        <color theme="1"/>
        <rFont val="Calibri"/>
        <family val="2"/>
        <scheme val="minor"/>
      </rPr>
      <t xml:space="preserve"> </t>
    </r>
  </si>
  <si>
    <r>
      <t xml:space="preserve">Gearing (in %) </t>
    </r>
    <r>
      <rPr>
        <vertAlign val="superscript"/>
        <sz val="11"/>
        <color theme="1"/>
        <rFont val="Calibri"/>
        <family val="2"/>
        <scheme val="minor"/>
      </rPr>
      <t>2</t>
    </r>
  </si>
  <si>
    <r>
      <t>Wasserverbrauch</t>
    </r>
    <r>
      <rPr>
        <vertAlign val="superscript"/>
        <sz val="11"/>
        <color theme="1"/>
        <rFont val="Calibri"/>
        <family val="2"/>
        <scheme val="minor"/>
      </rPr>
      <t>7</t>
    </r>
  </si>
  <si>
    <r>
      <t>Abwasseranfall</t>
    </r>
    <r>
      <rPr>
        <vertAlign val="superscript"/>
        <sz val="11"/>
        <color theme="1"/>
        <rFont val="Calibri"/>
        <family val="2"/>
        <scheme val="minor"/>
      </rPr>
      <t>7</t>
    </r>
  </si>
  <si>
    <r>
      <t>Eigenkapitalquote</t>
    </r>
    <r>
      <rPr>
        <vertAlign val="superscript"/>
        <sz val="11"/>
        <color theme="1"/>
        <rFont val="Calibri"/>
        <family val="2"/>
        <scheme val="minor"/>
      </rPr>
      <t>2,7</t>
    </r>
  </si>
  <si>
    <t>2) Werte für 2018 angepasst</t>
  </si>
  <si>
    <t>1) Die Emissionswerte 2018 ergaben sich aufgrund eines Updates der verwendeten Software und somit einer Änderung der Emissionsfaktoren. Ein Vergleich mit den Werten aus 2017 ist daher nicht direkt möglich.
2) Der Anstieg der Kennzahlen von 2018 auf 2019 ist auf den erhöhten Flugverkehr zurückzuführen.</t>
  </si>
  <si>
    <t xml:space="preserve">Schiene (Schnellbahn/Regional, CAT, ÖBB Fernverkehr) </t>
  </si>
  <si>
    <t xml:space="preserve">Autovermietung (e.g. Sixt, Avis, Europcar) </t>
  </si>
  <si>
    <t>Neue Mobilitätsformen: z.B.: Uber, Bolt</t>
  </si>
  <si>
    <t>Hoteltransfer, Flughafentransfer</t>
  </si>
  <si>
    <r>
      <t xml:space="preserve">2018 </t>
    </r>
    <r>
      <rPr>
        <b/>
        <vertAlign val="superscript"/>
        <sz val="11"/>
        <color theme="1"/>
        <rFont val="Calibri"/>
        <family val="2"/>
        <scheme val="minor"/>
      </rPr>
      <t>1</t>
    </r>
  </si>
  <si>
    <r>
      <t xml:space="preserve">2019 </t>
    </r>
    <r>
      <rPr>
        <b/>
        <vertAlign val="superscript"/>
        <sz val="11"/>
        <color theme="1"/>
        <rFont val="Calibri"/>
        <family val="2"/>
        <scheme val="minor"/>
      </rPr>
      <t>2</t>
    </r>
  </si>
  <si>
    <t>Kennzahlen Energieverbrauch der Flughafen Wien AG</t>
  </si>
  <si>
    <t>Carsharing</t>
  </si>
  <si>
    <t>6) 2020: Vorschlag an die Hauptversammlung</t>
  </si>
  <si>
    <t>Stand 2020</t>
  </si>
  <si>
    <t>Modalsplit am Flughafen Wien (﻿Basis: abfliegende Lokalpassagiere)*</t>
  </si>
  <si>
    <t>* im Jahr 2020 wurde aufgrund der Corona Pandemie und ihren starken  Auswirkungen auf den Flugverkehr kein Modalsplit erhoben.</t>
  </si>
  <si>
    <t>Flugverkehr (122.397 t)</t>
  </si>
  <si>
    <t>Stationäre oder infrastrukturbezogene Quellen  (17.796 t)</t>
  </si>
  <si>
    <t>Flugzeugabfertigung (9.882 t)</t>
  </si>
  <si>
    <t>Landseitiger Kfz-Verkehr (2.278 t)</t>
  </si>
  <si>
    <r>
      <t>CO</t>
    </r>
    <r>
      <rPr>
        <b/>
        <vertAlign val="subscript"/>
        <sz val="14"/>
        <color theme="1"/>
        <rFont val="Calibri"/>
        <family val="2"/>
        <scheme val="minor"/>
      </rPr>
      <t>2</t>
    </r>
    <r>
      <rPr>
        <b/>
        <sz val="14"/>
        <color theme="1"/>
        <rFont val="Calibri"/>
        <family val="2"/>
        <scheme val="minor"/>
      </rPr>
      <t xml:space="preserve"> Emissionen der unterschiedlichen Quellgruppen (gesamt 152.353 t) für 2020</t>
    </r>
  </si>
  <si>
    <t>nicht direkt durch den Flughafenbetreiber beeinflussbar (142.092 t)</t>
  </si>
  <si>
    <t>Beeinflussbar durch den Flughafenbetreiber (10.261 t)</t>
  </si>
  <si>
    <r>
      <t>CO</t>
    </r>
    <r>
      <rPr>
        <b/>
        <vertAlign val="subscript"/>
        <sz val="14"/>
        <color theme="1"/>
        <rFont val="Calibri"/>
        <family val="2"/>
        <scheme val="minor"/>
      </rPr>
      <t>2</t>
    </r>
    <r>
      <rPr>
        <b/>
        <sz val="14"/>
        <color theme="1"/>
        <rFont val="Calibri"/>
        <family val="2"/>
        <scheme val="minor"/>
      </rPr>
      <t xml:space="preserve"> Emissionen nach Beeinflussung (gesamt 152.353 t) für 2020</t>
    </r>
  </si>
  <si>
    <t>15/117</t>
  </si>
  <si>
    <t>7) Zahlen 2018 angepasst</t>
  </si>
  <si>
    <t>1) gewichteter „full-time equivalent“ (FTE) zum Stichtag 31. 12. inkl. GET2</t>
  </si>
  <si>
    <t>2) Anzahl aller Beschäftigungsverhältnisse der konsolidierten Flughafen-Wien-Gruppe im jeweiligen Jahr</t>
  </si>
  <si>
    <t>3) Bezogen auf die Flughafen Wien AG</t>
  </si>
  <si>
    <r>
      <t>Anteil weibliche Führungskräfte</t>
    </r>
    <r>
      <rPr>
        <vertAlign val="superscript"/>
        <sz val="11"/>
        <color theme="1"/>
        <rFont val="Calibri"/>
        <family val="2"/>
        <scheme val="minor"/>
      </rPr>
      <t>3</t>
    </r>
    <r>
      <rPr>
        <sz val="11"/>
        <color theme="1"/>
        <rFont val="Calibri"/>
        <family val="2"/>
        <scheme val="minor"/>
      </rPr>
      <t xml:space="preserve"> </t>
    </r>
  </si>
  <si>
    <r>
      <t>Durchschnittsalter</t>
    </r>
    <r>
      <rPr>
        <vertAlign val="superscript"/>
        <sz val="11"/>
        <color theme="1"/>
        <rFont val="Calibri"/>
        <family val="2"/>
        <scheme val="minor"/>
      </rPr>
      <t>3</t>
    </r>
  </si>
  <si>
    <r>
      <t>Beschäftigte „Kopfzahl“</t>
    </r>
    <r>
      <rPr>
        <vertAlign val="superscript"/>
        <sz val="11"/>
        <color indexed="8"/>
        <rFont val="Calibri"/>
        <family val="2"/>
      </rPr>
      <t>2</t>
    </r>
    <r>
      <rPr>
        <sz val="11"/>
        <color theme="1"/>
        <rFont val="Calibri"/>
        <family val="2"/>
        <scheme val="minor"/>
      </rPr>
      <t xml:space="preserve"> </t>
    </r>
  </si>
  <si>
    <r>
      <t xml:space="preserve">Mitarbeiterinnen und Mitarbeiter gesamt </t>
    </r>
    <r>
      <rPr>
        <vertAlign val="superscript"/>
        <sz val="11"/>
        <color theme="1"/>
        <rFont val="Calibri"/>
        <family val="2"/>
        <scheme val="minor"/>
      </rPr>
      <t>1</t>
    </r>
  </si>
  <si>
    <t>Stand 2019</t>
  </si>
  <si>
    <t xml:space="preserve">Luftemissionen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</si>
</sst>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_(* \(#,##0.00\);_(* &quot;-&quot;??_);_(@_)"/>
    <numFmt numFmtId="165" formatCode="0.0"/>
    <numFmt numFmtId="166" formatCode="#,##0.0"/>
    <numFmt numFmtId="167" formatCode="0.0%"/>
    <numFmt numFmtId="168" formatCode="_-* #,##0_-;\-* #,##0_-;_-* &quot;-&quot;??_-;_-@_-"/>
    <numFmt numFmtId="169" formatCode="0.000"/>
    <numFmt numFmtId="170" formatCode="0.0000"/>
    <numFmt numFmtId="171" formatCode="_(* #,##0_);_(* \(#,##0\);_(* &quot;-&quot;??_);_(@_)"/>
  </numFmts>
  <fonts count="22" x14ac:knownFonts="1">
    <font>
      <sz val="11"/>
      <color theme="1"/>
      <name val="Calibri"/>
      <family val="2"/>
      <scheme val="minor"/>
    </font>
    <font>
      <vertAlign val="superscript"/>
      <sz val="11"/>
      <color indexed="8"/>
      <name val="Calibri"/>
      <family val="2"/>
    </font>
    <font>
      <b/>
      <sz val="14"/>
      <color indexed="8"/>
      <name val="Calibri"/>
      <family val="2"/>
    </font>
    <font>
      <vertAlign val="subscript"/>
      <sz val="11"/>
      <color indexed="8"/>
      <name val="Calibri"/>
      <family val="2"/>
    </font>
    <font>
      <b/>
      <vertAlign val="subscript"/>
      <sz val="14"/>
      <color indexed="8"/>
      <name val="Calibri"/>
      <family val="2"/>
    </font>
    <font>
      <b/>
      <vertAlign val="superscript"/>
      <sz val="14"/>
      <color indexed="8"/>
      <name val="Calibri"/>
      <family val="2"/>
    </font>
    <font>
      <sz val="11"/>
      <color theme="1"/>
      <name val="Calibri"/>
      <family val="2"/>
      <scheme val="minor"/>
    </font>
    <font>
      <sz val="11"/>
      <name val="Calibri"/>
      <family val="2"/>
      <scheme val="minor"/>
    </font>
    <font>
      <b/>
      <sz val="14"/>
      <color theme="1"/>
      <name val="Calibri"/>
      <family val="2"/>
      <scheme val="minor"/>
    </font>
    <font>
      <b/>
      <sz val="11"/>
      <color theme="1"/>
      <name val="Calibri"/>
      <family val="2"/>
      <scheme val="minor"/>
    </font>
    <font>
      <vertAlign val="superscript"/>
      <sz val="11"/>
      <color theme="1"/>
      <name val="Calibri"/>
      <family val="2"/>
      <scheme val="minor"/>
    </font>
    <font>
      <b/>
      <vertAlign val="subscript"/>
      <sz val="14"/>
      <color theme="1"/>
      <name val="Calibri"/>
      <family val="2"/>
      <scheme val="minor"/>
    </font>
    <font>
      <b/>
      <vertAlign val="superscript"/>
      <sz val="14"/>
      <color theme="1"/>
      <name val="Calibri"/>
      <family val="2"/>
      <scheme val="minor"/>
    </font>
    <font>
      <b/>
      <vertAlign val="superscript"/>
      <sz val="11"/>
      <color theme="1"/>
      <name val="Calibri"/>
      <family val="2"/>
      <scheme val="minor"/>
    </font>
    <font>
      <vertAlign val="subscript"/>
      <sz val="11"/>
      <color theme="1"/>
      <name val="Calibri"/>
      <family val="2"/>
      <scheme val="minor"/>
    </font>
    <font>
      <b/>
      <sz val="16"/>
      <color theme="1"/>
      <name val="Calibri"/>
      <family val="2"/>
      <scheme val="minor"/>
    </font>
    <font>
      <sz val="11"/>
      <color rgb="FFFF0000"/>
      <name val="Calibri"/>
      <family val="2"/>
      <scheme val="minor"/>
    </font>
    <font>
      <sz val="10"/>
      <name val="Arial"/>
      <family val="2"/>
    </font>
    <font>
      <b/>
      <sz val="8"/>
      <name val="Arial"/>
      <family val="2"/>
    </font>
    <font>
      <sz val="8"/>
      <name val="Arial"/>
      <family val="2"/>
    </font>
    <font>
      <sz val="12"/>
      <name val="Arial"/>
      <family val="2"/>
    </font>
    <font>
      <b/>
      <sz val="10"/>
      <name val="Arial"/>
      <family val="2"/>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s>
  <cellStyleXfs count="20">
    <xf numFmtId="0" fontId="0" fillId="0" borderId="0"/>
    <xf numFmtId="164" fontId="6" fillId="0" borderId="0" applyFont="0" applyFill="0" applyBorder="0" applyAlignment="0" applyProtection="0"/>
    <xf numFmtId="9" fontId="6" fillId="0" borderId="0" applyFont="0" applyFill="0" applyBorder="0" applyAlignment="0" applyProtection="0"/>
    <xf numFmtId="0" fontId="17" fillId="0" borderId="0"/>
    <xf numFmtId="0" fontId="18" fillId="0" borderId="0" applyNumberFormat="0" applyFill="0" applyBorder="0" applyProtection="0">
      <alignment horizontal="center" vertical="center" wrapText="1"/>
    </xf>
    <xf numFmtId="0" fontId="19" fillId="0" borderId="0" applyNumberFormat="0" applyFill="0" applyBorder="0" applyProtection="0">
      <alignment horizontal="left" vertical="center"/>
    </xf>
    <xf numFmtId="0" fontId="19" fillId="0" borderId="0" applyNumberFormat="0" applyFill="0" applyBorder="0" applyProtection="0">
      <alignment horizontal="right"/>
    </xf>
    <xf numFmtId="0" fontId="19" fillId="0" borderId="0" applyNumberFormat="0" applyFill="0" applyBorder="0" applyProtection="0">
      <alignment horizontal="center" vertical="center"/>
    </xf>
    <xf numFmtId="0" fontId="20" fillId="0" borderId="0" applyNumberFormat="0" applyFill="0" applyBorder="0" applyProtection="0">
      <alignment horizontal="left"/>
    </xf>
    <xf numFmtId="0" fontId="21" fillId="0" borderId="0" applyNumberFormat="0" applyFill="0" applyBorder="0" applyProtection="0">
      <alignment horizontal="left"/>
    </xf>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0" fontId="21" fillId="0" borderId="0" applyNumberFormat="0" applyFill="0" applyBorder="0" applyProtection="0">
      <alignment horizontal="center" vertical="center" wrapText="1"/>
    </xf>
  </cellStyleXfs>
  <cellXfs count="513">
    <xf numFmtId="0" fontId="0" fillId="0" borderId="0" xfId="0"/>
    <xf numFmtId="0" fontId="0" fillId="0" borderId="0" xfId="0" applyAlignment="1">
      <alignment horizontal="right"/>
    </xf>
    <xf numFmtId="0" fontId="0" fillId="0" borderId="0" xfId="0" applyAlignment="1">
      <alignment vertical="top" wrapText="1"/>
    </xf>
    <xf numFmtId="0" fontId="0" fillId="0" borderId="1" xfId="0" applyBorder="1"/>
    <xf numFmtId="0" fontId="0" fillId="0" borderId="2" xfId="0" applyBorder="1"/>
    <xf numFmtId="0" fontId="0" fillId="0" borderId="3" xfId="0" applyBorder="1"/>
    <xf numFmtId="0" fontId="0" fillId="0" borderId="4" xfId="0" applyBorder="1" applyAlignment="1">
      <alignment horizontal="right"/>
    </xf>
    <xf numFmtId="0" fontId="0" fillId="0" borderId="5" xfId="0" applyBorder="1"/>
    <xf numFmtId="0" fontId="0" fillId="0" borderId="6" xfId="0" applyBorder="1"/>
    <xf numFmtId="3" fontId="0" fillId="0" borderId="4" xfId="0" applyNumberFormat="1" applyBorder="1" applyAlignment="1">
      <alignment horizontal="right"/>
    </xf>
    <xf numFmtId="0" fontId="0" fillId="0" borderId="7" xfId="0" applyBorder="1"/>
    <xf numFmtId="165" fontId="0" fillId="0" borderId="5" xfId="0" applyNumberFormat="1" applyBorder="1"/>
    <xf numFmtId="165" fontId="0" fillId="0" borderId="3" xfId="0" applyNumberFormat="1" applyBorder="1"/>
    <xf numFmtId="0" fontId="0" fillId="0" borderId="0" xfId="0" applyBorder="1"/>
    <xf numFmtId="0" fontId="0" fillId="0" borderId="0" xfId="0" applyBorder="1" applyAlignment="1">
      <alignment horizontal="right"/>
    </xf>
    <xf numFmtId="0" fontId="7" fillId="0" borderId="0" xfId="0" applyFont="1" applyBorder="1"/>
    <xf numFmtId="0" fontId="0" fillId="0" borderId="0" xfId="0" applyFont="1" applyBorder="1"/>
    <xf numFmtId="0" fontId="0" fillId="0" borderId="0" xfId="0" applyFont="1" applyBorder="1" applyAlignment="1">
      <alignment horizontal="right"/>
    </xf>
    <xf numFmtId="0" fontId="7" fillId="0" borderId="0" xfId="0" applyFont="1" applyFill="1" applyBorder="1"/>
    <xf numFmtId="0" fontId="0" fillId="0" borderId="5" xfId="0" applyBorder="1" applyAlignment="1">
      <alignment horizontal="left"/>
    </xf>
    <xf numFmtId="0" fontId="0" fillId="0" borderId="8" xfId="0" applyBorder="1"/>
    <xf numFmtId="2" fontId="0" fillId="0" borderId="4" xfId="0" applyNumberFormat="1" applyBorder="1" applyAlignment="1">
      <alignment horizontal="right"/>
    </xf>
    <xf numFmtId="0" fontId="8" fillId="0" borderId="0" xfId="0" applyFont="1"/>
    <xf numFmtId="0" fontId="0" fillId="0" borderId="11" xfId="0" applyBorder="1"/>
    <xf numFmtId="0" fontId="0" fillId="0" borderId="12" xfId="0" applyBorder="1"/>
    <xf numFmtId="9" fontId="0" fillId="0" borderId="1" xfId="0" applyNumberFormat="1" applyBorder="1"/>
    <xf numFmtId="0" fontId="0" fillId="0" borderId="13" xfId="0" applyBorder="1"/>
    <xf numFmtId="0" fontId="0" fillId="0" borderId="3" xfId="0" applyFont="1" applyBorder="1" applyAlignment="1">
      <alignment vertical="top" wrapText="1"/>
    </xf>
    <xf numFmtId="0" fontId="0" fillId="0" borderId="2" xfId="0" applyBorder="1" applyAlignment="1">
      <alignment vertical="top"/>
    </xf>
    <xf numFmtId="0" fontId="0" fillId="0" borderId="0" xfId="0" applyFont="1" applyAlignment="1">
      <alignment vertical="top" wrapText="1"/>
    </xf>
    <xf numFmtId="3" fontId="0" fillId="0" borderId="12" xfId="0" applyNumberFormat="1" applyBorder="1"/>
    <xf numFmtId="9" fontId="0" fillId="0" borderId="0" xfId="0" applyNumberFormat="1"/>
    <xf numFmtId="3" fontId="0" fillId="0" borderId="4" xfId="0" applyNumberFormat="1" applyBorder="1"/>
    <xf numFmtId="4" fontId="0" fillId="0" borderId="4" xfId="0" applyNumberFormat="1" applyBorder="1"/>
    <xf numFmtId="0" fontId="0" fillId="0" borderId="0" xfId="0" applyAlignment="1">
      <alignment wrapText="1"/>
    </xf>
    <xf numFmtId="3" fontId="0" fillId="0" borderId="2" xfId="0" applyNumberFormat="1" applyBorder="1"/>
    <xf numFmtId="0" fontId="0" fillId="0" borderId="14" xfId="0" applyBorder="1"/>
    <xf numFmtId="9" fontId="0" fillId="0" borderId="1" xfId="0" applyNumberFormat="1" applyBorder="1" applyAlignment="1">
      <alignment horizontal="right"/>
    </xf>
    <xf numFmtId="0" fontId="0" fillId="0" borderId="0" xfId="0" applyBorder="1"/>
    <xf numFmtId="0" fontId="0" fillId="0" borderId="0" xfId="0" applyFill="1"/>
    <xf numFmtId="49" fontId="0" fillId="0" borderId="0" xfId="0" applyNumberFormat="1" applyFont="1" applyBorder="1" applyAlignment="1">
      <alignment horizontal="right"/>
    </xf>
    <xf numFmtId="0" fontId="7" fillId="0" borderId="0" xfId="0" applyFont="1" applyBorder="1" applyAlignment="1">
      <alignment horizontal="right"/>
    </xf>
    <xf numFmtId="167" fontId="0" fillId="0" borderId="4" xfId="0" applyNumberFormat="1" applyBorder="1"/>
    <xf numFmtId="167" fontId="0" fillId="0" borderId="4" xfId="0" applyNumberFormat="1" applyFill="1" applyBorder="1"/>
    <xf numFmtId="0" fontId="0" fillId="0" borderId="5" xfId="0" applyBorder="1" applyAlignment="1">
      <alignment wrapText="1"/>
    </xf>
    <xf numFmtId="0" fontId="9" fillId="0" borderId="9" xfId="0" applyFont="1" applyFill="1" applyBorder="1" applyAlignment="1">
      <alignment horizontal="right"/>
    </xf>
    <xf numFmtId="0" fontId="0" fillId="0" borderId="5" xfId="0" applyFill="1" applyBorder="1"/>
    <xf numFmtId="0" fontId="0" fillId="0" borderId="4" xfId="0" applyFill="1" applyBorder="1" applyAlignment="1">
      <alignment horizontal="right"/>
    </xf>
    <xf numFmtId="3" fontId="0" fillId="0" borderId="4" xfId="0" applyNumberFormat="1" applyFill="1" applyBorder="1" applyAlignment="1">
      <alignment horizontal="right"/>
    </xf>
    <xf numFmtId="3" fontId="7" fillId="0" borderId="4" xfId="0" applyNumberFormat="1" applyFont="1" applyFill="1" applyBorder="1"/>
    <xf numFmtId="165" fontId="0" fillId="0" borderId="5" xfId="0" applyNumberFormat="1" applyFill="1" applyBorder="1"/>
    <xf numFmtId="165" fontId="0" fillId="0" borderId="3" xfId="0" applyNumberFormat="1" applyFill="1" applyBorder="1"/>
    <xf numFmtId="0" fontId="0" fillId="0" borderId="0" xfId="0" applyFill="1" applyBorder="1"/>
    <xf numFmtId="0" fontId="0" fillId="0" borderId="0" xfId="0" applyFill="1" applyBorder="1" applyAlignment="1">
      <alignment horizontal="right"/>
    </xf>
    <xf numFmtId="166" fontId="7" fillId="0" borderId="0" xfId="0" applyNumberFormat="1" applyFont="1" applyFill="1" applyBorder="1"/>
    <xf numFmtId="166" fontId="0" fillId="0" borderId="0" xfId="0" applyNumberFormat="1" applyFill="1" applyBorder="1"/>
    <xf numFmtId="0" fontId="0" fillId="0" borderId="8" xfId="0" applyFill="1" applyBorder="1"/>
    <xf numFmtId="165" fontId="0" fillId="0" borderId="4" xfId="0" applyNumberFormat="1" applyFill="1" applyBorder="1" applyAlignment="1">
      <alignment horizontal="right"/>
    </xf>
    <xf numFmtId="165" fontId="7" fillId="0" borderId="4" xfId="0" applyNumberFormat="1" applyFont="1" applyFill="1" applyBorder="1"/>
    <xf numFmtId="49" fontId="0" fillId="0" borderId="0" xfId="0" applyNumberFormat="1" applyFill="1" applyBorder="1" applyAlignment="1">
      <alignment horizontal="right"/>
    </xf>
    <xf numFmtId="49" fontId="7" fillId="0" borderId="0" xfId="0" applyNumberFormat="1" applyFont="1" applyFill="1" applyBorder="1" applyAlignment="1">
      <alignment horizontal="right"/>
    </xf>
    <xf numFmtId="165" fontId="0" fillId="0" borderId="0" xfId="0" applyNumberFormat="1" applyFill="1" applyBorder="1" applyAlignment="1">
      <alignment horizontal="right"/>
    </xf>
    <xf numFmtId="165" fontId="7" fillId="0" borderId="0" xfId="0" applyNumberFormat="1" applyFont="1" applyFill="1" applyBorder="1"/>
    <xf numFmtId="165" fontId="0" fillId="0" borderId="0" xfId="0" applyNumberFormat="1" applyFill="1" applyBorder="1"/>
    <xf numFmtId="3" fontId="7" fillId="0" borderId="2" xfId="0" applyNumberFormat="1" applyFont="1" applyFill="1" applyBorder="1"/>
    <xf numFmtId="0" fontId="0" fillId="0" borderId="4" xfId="0" applyFill="1" applyBorder="1"/>
    <xf numFmtId="3" fontId="0" fillId="0" borderId="4" xfId="0" applyNumberFormat="1" applyFill="1" applyBorder="1"/>
    <xf numFmtId="0" fontId="0" fillId="0" borderId="0" xfId="0"/>
    <xf numFmtId="0" fontId="0" fillId="0" borderId="2" xfId="0" applyBorder="1" applyAlignment="1">
      <alignment horizontal="right"/>
    </xf>
    <xf numFmtId="0" fontId="7" fillId="0" borderId="4" xfId="0" applyFont="1" applyBorder="1"/>
    <xf numFmtId="0" fontId="0" fillId="0" borderId="4" xfId="0" applyFont="1" applyBorder="1" applyAlignment="1">
      <alignment horizontal="right"/>
    </xf>
    <xf numFmtId="0" fontId="7" fillId="0" borderId="4" xfId="0" applyFont="1" applyBorder="1" applyAlignment="1">
      <alignment horizontal="right"/>
    </xf>
    <xf numFmtId="49" fontId="0" fillId="0" borderId="4" xfId="0" applyNumberFormat="1" applyFont="1" applyBorder="1" applyAlignment="1">
      <alignment horizontal="right"/>
    </xf>
    <xf numFmtId="3" fontId="7" fillId="0" borderId="4" xfId="0" applyNumberFormat="1" applyFont="1" applyBorder="1"/>
    <xf numFmtId="0" fontId="0" fillId="0" borderId="4" xfId="0" applyFont="1" applyBorder="1"/>
    <xf numFmtId="0" fontId="7" fillId="0" borderId="4" xfId="0" applyFont="1" applyFill="1" applyBorder="1"/>
    <xf numFmtId="165" fontId="0" fillId="0" borderId="4" xfId="0" applyNumberFormat="1" applyFill="1" applyBorder="1"/>
    <xf numFmtId="166" fontId="0" fillId="0" borderId="4" xfId="0" applyNumberFormat="1" applyFill="1" applyBorder="1"/>
    <xf numFmtId="3" fontId="0" fillId="0" borderId="2" xfId="0" applyNumberFormat="1" applyFill="1" applyBorder="1"/>
    <xf numFmtId="0" fontId="9" fillId="0" borderId="8" xfId="0" applyFont="1" applyBorder="1"/>
    <xf numFmtId="0" fontId="0" fillId="0" borderId="3" xfId="0" applyFill="1" applyBorder="1" applyAlignment="1">
      <alignment horizontal="left"/>
    </xf>
    <xf numFmtId="0" fontId="9" fillId="0" borderId="9" xfId="0" applyFont="1" applyBorder="1"/>
    <xf numFmtId="0" fontId="9" fillId="0" borderId="10" xfId="0" applyFont="1" applyFill="1" applyBorder="1"/>
    <xf numFmtId="9" fontId="0" fillId="0" borderId="13" xfId="0" applyNumberFormat="1" applyBorder="1" applyAlignment="1">
      <alignment horizontal="right"/>
    </xf>
    <xf numFmtId="9" fontId="0" fillId="0" borderId="6" xfId="0" applyNumberFormat="1" applyBorder="1" applyAlignment="1">
      <alignment horizontal="right"/>
    </xf>
    <xf numFmtId="166" fontId="0" fillId="0" borderId="9" xfId="0" applyNumberFormat="1" applyBorder="1"/>
    <xf numFmtId="3" fontId="0" fillId="0" borderId="6" xfId="0" applyNumberFormat="1" applyBorder="1"/>
    <xf numFmtId="0" fontId="0" fillId="0" borderId="0" xfId="0"/>
    <xf numFmtId="165" fontId="0" fillId="0" borderId="4" xfId="0" applyNumberFormat="1" applyFont="1" applyFill="1" applyBorder="1"/>
    <xf numFmtId="0" fontId="0" fillId="0" borderId="0" xfId="0"/>
    <xf numFmtId="0" fontId="0" fillId="0" borderId="4" xfId="0" applyBorder="1"/>
    <xf numFmtId="0" fontId="9" fillId="0" borderId="9" xfId="0" applyFont="1" applyBorder="1" applyAlignment="1">
      <alignment horizontal="right"/>
    </xf>
    <xf numFmtId="168" fontId="7" fillId="0" borderId="4" xfId="1" applyNumberFormat="1" applyFont="1" applyFill="1" applyBorder="1"/>
    <xf numFmtId="166" fontId="0" fillId="0" borderId="4" xfId="0" applyNumberFormat="1" applyBorder="1"/>
    <xf numFmtId="165" fontId="0" fillId="0" borderId="4" xfId="0" applyNumberFormat="1" applyBorder="1"/>
    <xf numFmtId="165" fontId="0" fillId="0" borderId="2" xfId="0" applyNumberFormat="1" applyBorder="1"/>
    <xf numFmtId="0" fontId="9" fillId="0" borderId="10" xfId="0" applyFont="1" applyBorder="1"/>
    <xf numFmtId="0" fontId="0" fillId="0" borderId="2" xfId="0" applyFont="1" applyBorder="1"/>
    <xf numFmtId="2" fontId="0" fillId="0" borderId="6" xfId="0" applyNumberFormat="1" applyBorder="1"/>
    <xf numFmtId="0" fontId="0" fillId="0" borderId="4" xfId="0" applyBorder="1" applyAlignment="1">
      <alignment horizontal="right" vertical="top" wrapText="1"/>
    </xf>
    <xf numFmtId="0" fontId="0" fillId="0" borderId="4" xfId="0" applyFont="1" applyBorder="1" applyAlignment="1">
      <alignment horizontal="right" vertical="top" wrapText="1"/>
    </xf>
    <xf numFmtId="0" fontId="7" fillId="0" borderId="4" xfId="0" applyFont="1" applyBorder="1" applyAlignment="1">
      <alignment vertical="top" wrapText="1"/>
    </xf>
    <xf numFmtId="0" fontId="0" fillId="0" borderId="4" xfId="0" applyFont="1" applyBorder="1" applyAlignment="1">
      <alignment vertical="top" wrapText="1"/>
    </xf>
    <xf numFmtId="166" fontId="0" fillId="0" borderId="4" xfId="0" applyNumberFormat="1" applyBorder="1" applyAlignment="1">
      <alignment vertical="top" wrapText="1"/>
    </xf>
    <xf numFmtId="0" fontId="0" fillId="0" borderId="6" xfId="0" applyBorder="1" applyAlignment="1">
      <alignment vertical="top" wrapText="1"/>
    </xf>
    <xf numFmtId="2" fontId="0" fillId="0" borderId="4" xfId="0" applyNumberFormat="1" applyBorder="1"/>
    <xf numFmtId="169" fontId="0" fillId="0" borderId="2" xfId="0" applyNumberFormat="1" applyFont="1" applyBorder="1"/>
    <xf numFmtId="169" fontId="0" fillId="0" borderId="2" xfId="0" applyNumberFormat="1" applyBorder="1"/>
    <xf numFmtId="168" fontId="6" fillId="0" borderId="4" xfId="1" applyNumberFormat="1" applyFont="1" applyFill="1" applyBorder="1" applyAlignment="1">
      <alignment horizontal="right"/>
    </xf>
    <xf numFmtId="168" fontId="6" fillId="0" borderId="4" xfId="1" applyNumberFormat="1" applyFont="1" applyFill="1" applyBorder="1"/>
    <xf numFmtId="3" fontId="0" fillId="0" borderId="1" xfId="0" applyNumberFormat="1" applyBorder="1"/>
    <xf numFmtId="0" fontId="0" fillId="0" borderId="11" xfId="0" applyBorder="1" applyAlignment="1">
      <alignment horizontal="left"/>
    </xf>
    <xf numFmtId="0" fontId="0" fillId="0" borderId="3" xfId="0" applyBorder="1" applyAlignment="1">
      <alignment horizontal="left"/>
    </xf>
    <xf numFmtId="0" fontId="0" fillId="0" borderId="9" xfId="0" applyBorder="1" applyAlignment="1">
      <alignment horizontal="right"/>
    </xf>
    <xf numFmtId="0" fontId="0" fillId="0" borderId="10" xfId="0" applyBorder="1" applyAlignment="1">
      <alignment horizontal="right"/>
    </xf>
    <xf numFmtId="3" fontId="0" fillId="0" borderId="2" xfId="0" applyNumberFormat="1" applyBorder="1" applyAlignment="1">
      <alignment horizontal="right"/>
    </xf>
    <xf numFmtId="3" fontId="0" fillId="0" borderId="12" xfId="0" applyNumberFormat="1" applyBorder="1" applyAlignment="1">
      <alignment horizontal="right"/>
    </xf>
    <xf numFmtId="0" fontId="9" fillId="0" borderId="10" xfId="0" applyFont="1" applyBorder="1" applyAlignment="1">
      <alignment horizontal="right"/>
    </xf>
    <xf numFmtId="0" fontId="0" fillId="0" borderId="5" xfId="0" applyFill="1" applyBorder="1" applyAlignment="1">
      <alignment vertical="top"/>
    </xf>
    <xf numFmtId="3" fontId="0" fillId="0" borderId="4" xfId="0" applyNumberFormat="1" applyFill="1" applyBorder="1" applyAlignment="1">
      <alignment vertical="top"/>
    </xf>
    <xf numFmtId="3" fontId="0" fillId="0" borderId="2" xfId="0" applyNumberFormat="1" applyFill="1" applyBorder="1" applyAlignment="1">
      <alignment vertical="top" wrapText="1"/>
    </xf>
    <xf numFmtId="0" fontId="7" fillId="0" borderId="4" xfId="0" applyFont="1" applyFill="1" applyBorder="1" applyAlignment="1">
      <alignment vertical="top"/>
    </xf>
    <xf numFmtId="0" fontId="0" fillId="0" borderId="8" xfId="0" applyFill="1" applyBorder="1" applyAlignment="1">
      <alignment vertical="top"/>
    </xf>
    <xf numFmtId="0" fontId="9" fillId="0" borderId="8" xfId="0" applyFont="1" applyBorder="1" applyAlignment="1">
      <alignment vertical="top" wrapText="1"/>
    </xf>
    <xf numFmtId="0" fontId="9" fillId="0" borderId="9" xfId="0" applyFont="1" applyBorder="1" applyAlignment="1">
      <alignment vertical="top" wrapText="1"/>
    </xf>
    <xf numFmtId="0" fontId="9" fillId="0" borderId="10" xfId="0" applyFont="1"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5" xfId="0" applyBorder="1" applyAlignment="1">
      <alignment vertical="top" wrapText="1"/>
    </xf>
    <xf numFmtId="0" fontId="0" fillId="0" borderId="4" xfId="0" applyBorder="1" applyAlignment="1">
      <alignment vertical="top" wrapText="1"/>
    </xf>
    <xf numFmtId="0" fontId="0" fillId="0" borderId="3" xfId="0" applyBorder="1" applyAlignment="1">
      <alignment vertical="top" wrapText="1"/>
    </xf>
    <xf numFmtId="0" fontId="0" fillId="0" borderId="2" xfId="0" applyBorder="1" applyAlignment="1">
      <alignment vertical="top" wrapText="1"/>
    </xf>
    <xf numFmtId="0" fontId="0" fillId="0" borderId="1" xfId="0" applyBorder="1" applyAlignment="1">
      <alignment vertical="top" wrapText="1"/>
    </xf>
    <xf numFmtId="167" fontId="0" fillId="0" borderId="14" xfId="0" applyNumberFormat="1" applyFill="1" applyBorder="1"/>
    <xf numFmtId="167" fontId="0" fillId="0" borderId="14" xfId="0" applyNumberFormat="1" applyBorder="1"/>
    <xf numFmtId="0" fontId="0" fillId="0" borderId="7" xfId="0" applyFont="1" applyBorder="1" applyAlignment="1">
      <alignment horizontal="left"/>
    </xf>
    <xf numFmtId="0" fontId="0" fillId="0" borderId="15" xfId="0" applyFont="1" applyBorder="1" applyAlignment="1">
      <alignment horizontal="right"/>
    </xf>
    <xf numFmtId="3" fontId="0" fillId="0" borderId="4" xfId="0" applyNumberFormat="1" applyFont="1" applyBorder="1" applyAlignment="1">
      <alignment horizontal="right"/>
    </xf>
    <xf numFmtId="167" fontId="0" fillId="0" borderId="2" xfId="0" applyNumberFormat="1" applyBorder="1" applyAlignment="1">
      <alignment horizontal="right"/>
    </xf>
    <xf numFmtId="0" fontId="0" fillId="0" borderId="5" xfId="0" applyBorder="1" applyAlignment="1">
      <alignment vertical="center" wrapText="1"/>
    </xf>
    <xf numFmtId="0" fontId="0" fillId="0" borderId="3" xfId="0" applyBorder="1" applyAlignment="1">
      <alignment vertical="center" wrapText="1"/>
    </xf>
    <xf numFmtId="0" fontId="0" fillId="0" borderId="11" xfId="0" applyBorder="1" applyAlignment="1">
      <alignment vertical="center" wrapText="1"/>
    </xf>
    <xf numFmtId="0" fontId="0" fillId="0" borderId="8" xfId="0" applyFill="1" applyBorder="1" applyAlignment="1">
      <alignment wrapText="1"/>
    </xf>
    <xf numFmtId="9" fontId="0" fillId="0" borderId="15" xfId="0" applyNumberFormat="1" applyBorder="1"/>
    <xf numFmtId="3" fontId="0" fillId="0" borderId="4" xfId="0" applyNumberFormat="1" applyBorder="1" applyAlignment="1">
      <alignment vertical="top" wrapText="1"/>
    </xf>
    <xf numFmtId="3" fontId="0" fillId="0" borderId="2" xfId="0" applyNumberFormat="1" applyBorder="1" applyAlignment="1">
      <alignment vertical="top"/>
    </xf>
    <xf numFmtId="0" fontId="0" fillId="0" borderId="12" xfId="0" applyBorder="1" applyAlignment="1">
      <alignment vertical="top"/>
    </xf>
    <xf numFmtId="0" fontId="9" fillId="0" borderId="9" xfId="0" applyFont="1" applyBorder="1" applyAlignment="1">
      <alignment vertical="top"/>
    </xf>
    <xf numFmtId="3" fontId="0" fillId="0" borderId="12" xfId="0" applyNumberFormat="1" applyBorder="1" applyAlignment="1">
      <alignment vertical="top"/>
    </xf>
    <xf numFmtId="4" fontId="0" fillId="0" borderId="4" xfId="0" applyNumberFormat="1" applyBorder="1" applyAlignment="1">
      <alignment vertical="top" wrapText="1"/>
    </xf>
    <xf numFmtId="168" fontId="6" fillId="0" borderId="4" xfId="1" applyNumberFormat="1" applyFont="1" applyBorder="1"/>
    <xf numFmtId="9" fontId="0" fillId="0" borderId="13" xfId="0" applyNumberFormat="1" applyBorder="1" applyAlignment="1">
      <alignment vertical="top"/>
    </xf>
    <xf numFmtId="9" fontId="0" fillId="0" borderId="6" xfId="0" applyNumberFormat="1" applyBorder="1" applyAlignment="1">
      <alignment vertical="top"/>
    </xf>
    <xf numFmtId="9" fontId="0" fillId="0" borderId="6" xfId="0" applyNumberFormat="1" applyBorder="1" applyAlignment="1">
      <alignment vertical="top" wrapText="1"/>
    </xf>
    <xf numFmtId="9" fontId="0" fillId="0" borderId="1" xfId="0" applyNumberFormat="1" applyBorder="1" applyAlignment="1">
      <alignment vertical="top"/>
    </xf>
    <xf numFmtId="0" fontId="0" fillId="0" borderId="12" xfId="0" applyBorder="1" applyAlignment="1">
      <alignment horizontal="left" vertical="top" wrapText="1"/>
    </xf>
    <xf numFmtId="3" fontId="0" fillId="0" borderId="4" xfId="0" applyNumberFormat="1" applyBorder="1" applyAlignment="1">
      <alignment horizontal="left" vertical="top" wrapText="1"/>
    </xf>
    <xf numFmtId="3" fontId="0" fillId="0" borderId="2" xfId="0" applyNumberFormat="1" applyBorder="1" applyAlignment="1">
      <alignment horizontal="left" vertical="top" wrapText="1"/>
    </xf>
    <xf numFmtId="0" fontId="0" fillId="0" borderId="0" xfId="0" applyAlignment="1">
      <alignment horizontal="left"/>
    </xf>
    <xf numFmtId="0" fontId="9" fillId="0" borderId="10" xfId="0" applyFont="1" applyBorder="1" applyAlignment="1">
      <alignment horizontal="left" vertical="top"/>
    </xf>
    <xf numFmtId="3" fontId="0" fillId="0" borderId="13" xfId="0" applyNumberFormat="1" applyBorder="1" applyAlignment="1">
      <alignment horizontal="left" vertical="top" wrapText="1"/>
    </xf>
    <xf numFmtId="4" fontId="0" fillId="0" borderId="6" xfId="0" applyNumberFormat="1" applyBorder="1" applyAlignment="1">
      <alignment horizontal="left" vertical="top" wrapText="1"/>
    </xf>
    <xf numFmtId="3" fontId="0" fillId="0" borderId="1" xfId="0" applyNumberFormat="1" applyBorder="1" applyAlignment="1">
      <alignment horizontal="left" vertical="top" wrapText="1"/>
    </xf>
    <xf numFmtId="0" fontId="9" fillId="0" borderId="9" xfId="0" applyFont="1" applyBorder="1" applyAlignment="1">
      <alignment horizontal="left" vertical="top"/>
    </xf>
    <xf numFmtId="0" fontId="9" fillId="0" borderId="8" xfId="0" applyFont="1" applyBorder="1" applyAlignment="1">
      <alignment vertical="top"/>
    </xf>
    <xf numFmtId="0" fontId="8" fillId="0" borderId="8" xfId="0" applyFont="1" applyBorder="1" applyAlignment="1">
      <alignment horizontal="left"/>
    </xf>
    <xf numFmtId="0" fontId="0" fillId="0" borderId="34" xfId="0" applyBorder="1"/>
    <xf numFmtId="0" fontId="0" fillId="0" borderId="35" xfId="0" applyBorder="1"/>
    <xf numFmtId="0" fontId="0" fillId="0" borderId="36" xfId="0" applyBorder="1"/>
    <xf numFmtId="165" fontId="0" fillId="0" borderId="2" xfId="0" applyNumberFormat="1" applyFont="1" applyBorder="1"/>
    <xf numFmtId="166" fontId="0" fillId="0" borderId="4" xfId="0" applyNumberFormat="1" applyBorder="1" applyAlignment="1">
      <alignment horizontal="right"/>
    </xf>
    <xf numFmtId="166" fontId="7" fillId="0" borderId="4" xfId="0" applyNumberFormat="1" applyFont="1" applyBorder="1"/>
    <xf numFmtId="166" fontId="6" fillId="0" borderId="4" xfId="1" applyNumberFormat="1" applyFont="1" applyBorder="1"/>
    <xf numFmtId="166" fontId="0" fillId="0" borderId="6" xfId="0" applyNumberFormat="1" applyBorder="1"/>
    <xf numFmtId="0" fontId="0" fillId="0" borderId="5" xfId="0" applyFill="1" applyBorder="1" applyAlignment="1">
      <alignment horizontal="left"/>
    </xf>
    <xf numFmtId="0" fontId="0" fillId="0" borderId="1" xfId="0" applyFill="1" applyBorder="1"/>
    <xf numFmtId="0" fontId="0" fillId="0" borderId="5" xfId="0" applyFont="1" applyBorder="1"/>
    <xf numFmtId="9" fontId="0" fillId="0" borderId="4" xfId="0" applyNumberFormat="1" applyBorder="1"/>
    <xf numFmtId="9" fontId="0" fillId="0" borderId="14" xfId="0" applyNumberFormat="1" applyBorder="1"/>
    <xf numFmtId="2" fontId="0" fillId="0" borderId="14" xfId="0" applyNumberFormat="1" applyBorder="1"/>
    <xf numFmtId="9" fontId="0" fillId="0" borderId="2" xfId="0" applyNumberFormat="1" applyBorder="1"/>
    <xf numFmtId="2" fontId="0" fillId="0" borderId="2" xfId="0" applyNumberFormat="1" applyBorder="1"/>
    <xf numFmtId="2" fontId="0" fillId="0" borderId="15" xfId="0" applyNumberFormat="1" applyBorder="1"/>
    <xf numFmtId="170" fontId="0" fillId="0" borderId="4" xfId="0" applyNumberFormat="1" applyBorder="1"/>
    <xf numFmtId="170" fontId="0" fillId="0" borderId="4" xfId="0" applyNumberFormat="1" applyBorder="1" applyAlignment="1">
      <alignment horizontal="right"/>
    </xf>
    <xf numFmtId="168" fontId="6" fillId="0" borderId="2" xfId="1" applyNumberFormat="1" applyFont="1" applyBorder="1"/>
    <xf numFmtId="0" fontId="0" fillId="0" borderId="6" xfId="0" applyBorder="1" applyAlignment="1">
      <alignment wrapText="1"/>
    </xf>
    <xf numFmtId="0" fontId="0" fillId="0" borderId="25" xfId="0" applyBorder="1"/>
    <xf numFmtId="0" fontId="0" fillId="0" borderId="26" xfId="0" applyBorder="1"/>
    <xf numFmtId="166" fontId="0" fillId="0" borderId="9" xfId="0" applyNumberFormat="1" applyFill="1" applyBorder="1"/>
    <xf numFmtId="0" fontId="9" fillId="0" borderId="10" xfId="0" applyFont="1" applyFill="1" applyBorder="1" applyAlignment="1">
      <alignment vertical="top"/>
    </xf>
    <xf numFmtId="0" fontId="9" fillId="0" borderId="9" xfId="0" applyFont="1" applyFill="1" applyBorder="1"/>
    <xf numFmtId="0" fontId="0" fillId="0" borderId="12" xfId="0" applyBorder="1" applyAlignment="1">
      <alignment horizontal="right"/>
    </xf>
    <xf numFmtId="168" fontId="6" fillId="0" borderId="12" xfId="1" applyNumberFormat="1" applyFont="1" applyBorder="1"/>
    <xf numFmtId="0" fontId="9" fillId="0" borderId="10" xfId="0" applyFont="1" applyFill="1" applyBorder="1" applyAlignment="1">
      <alignment horizontal="right"/>
    </xf>
    <xf numFmtId="0" fontId="9" fillId="0" borderId="8" xfId="0" applyFont="1" applyFill="1" applyBorder="1" applyAlignment="1">
      <alignment horizontal="left"/>
    </xf>
    <xf numFmtId="165" fontId="0" fillId="0" borderId="11" xfId="0" applyNumberFormat="1" applyBorder="1"/>
    <xf numFmtId="165" fontId="0" fillId="0" borderId="12" xfId="0" applyNumberFormat="1" applyFill="1" applyBorder="1"/>
    <xf numFmtId="0" fontId="9" fillId="0" borderId="8" xfId="0" applyFont="1" applyBorder="1" applyAlignment="1">
      <alignment horizontal="left"/>
    </xf>
    <xf numFmtId="3" fontId="0" fillId="0" borderId="6" xfId="0" applyNumberFormat="1" applyFill="1" applyBorder="1"/>
    <xf numFmtId="0" fontId="0" fillId="0" borderId="4" xfId="0" applyBorder="1" applyAlignment="1">
      <alignment vertical="top"/>
    </xf>
    <xf numFmtId="0" fontId="9" fillId="0" borderId="7" xfId="0" applyFont="1" applyBorder="1" applyAlignment="1">
      <alignment vertical="top" wrapText="1"/>
    </xf>
    <xf numFmtId="0" fontId="9" fillId="0" borderId="14" xfId="0" applyFont="1" applyBorder="1"/>
    <xf numFmtId="0" fontId="9" fillId="0" borderId="15" xfId="0" applyFont="1" applyFill="1" applyBorder="1"/>
    <xf numFmtId="0" fontId="0" fillId="0" borderId="5" xfId="0" applyFont="1" applyBorder="1" applyAlignment="1">
      <alignment vertical="top" wrapText="1"/>
    </xf>
    <xf numFmtId="167" fontId="0" fillId="0" borderId="15" xfId="0" applyNumberFormat="1" applyFill="1" applyBorder="1"/>
    <xf numFmtId="167" fontId="0" fillId="0" borderId="6" xfId="0" applyNumberFormat="1" applyFill="1" applyBorder="1"/>
    <xf numFmtId="0" fontId="0" fillId="0" borderId="6" xfId="0" applyFill="1" applyBorder="1"/>
    <xf numFmtId="3" fontId="0" fillId="0" borderId="0" xfId="0" applyNumberFormat="1"/>
    <xf numFmtId="3" fontId="0" fillId="0" borderId="13" xfId="0" applyNumberFormat="1" applyFill="1" applyBorder="1"/>
    <xf numFmtId="3" fontId="0" fillId="0" borderId="1" xfId="0" applyNumberFormat="1" applyFill="1" applyBorder="1"/>
    <xf numFmtId="0" fontId="0" fillId="0" borderId="6" xfId="0" applyFill="1" applyBorder="1" applyAlignment="1">
      <alignment horizontal="right"/>
    </xf>
    <xf numFmtId="0" fontId="0" fillId="0" borderId="0" xfId="0" applyBorder="1" applyAlignment="1">
      <alignment horizontal="left"/>
    </xf>
    <xf numFmtId="167" fontId="0" fillId="0" borderId="1" xfId="0" applyNumberFormat="1" applyBorder="1"/>
    <xf numFmtId="0" fontId="0" fillId="0" borderId="3" xfId="0" applyFill="1" applyBorder="1" applyAlignment="1">
      <alignment horizontal="left"/>
    </xf>
    <xf numFmtId="0" fontId="9" fillId="0" borderId="10" xfId="0" applyFont="1" applyBorder="1"/>
    <xf numFmtId="2" fontId="0" fillId="0" borderId="6" xfId="0" applyNumberFormat="1" applyBorder="1"/>
    <xf numFmtId="0" fontId="0" fillId="0" borderId="4" xfId="0" applyNumberFormat="1" applyFill="1" applyBorder="1" applyAlignment="1">
      <alignment horizontal="right" vertical="top"/>
    </xf>
    <xf numFmtId="0" fontId="0" fillId="0" borderId="3" xfId="0" applyFill="1" applyBorder="1" applyAlignment="1">
      <alignment vertical="top" wrapText="1"/>
    </xf>
    <xf numFmtId="0" fontId="7" fillId="0" borderId="4" xfId="0" applyFont="1" applyFill="1" applyBorder="1" applyAlignment="1">
      <alignment horizontal="right" vertical="top"/>
    </xf>
    <xf numFmtId="0" fontId="7" fillId="0" borderId="2" xfId="0" applyFont="1" applyFill="1" applyBorder="1" applyAlignment="1">
      <alignment vertical="top" wrapText="1"/>
    </xf>
    <xf numFmtId="0" fontId="9" fillId="0" borderId="9" xfId="0" applyFont="1" applyFill="1" applyBorder="1" applyAlignment="1">
      <alignment horizontal="right" vertical="top"/>
    </xf>
    <xf numFmtId="0" fontId="9" fillId="0" borderId="8" xfId="0" applyFont="1" applyBorder="1" applyAlignment="1">
      <alignment vertical="top" wrapText="1"/>
    </xf>
    <xf numFmtId="0" fontId="0" fillId="0" borderId="4" xfId="0" applyFill="1" applyBorder="1" applyAlignment="1">
      <alignment horizontal="right" vertical="top"/>
    </xf>
    <xf numFmtId="3" fontId="0" fillId="0" borderId="4" xfId="0" applyNumberFormat="1" applyFill="1" applyBorder="1" applyAlignment="1">
      <alignment horizontal="right" vertical="top"/>
    </xf>
    <xf numFmtId="168" fontId="7" fillId="0" borderId="4" xfId="1" applyNumberFormat="1" applyFont="1" applyFill="1" applyBorder="1" applyAlignment="1">
      <alignment horizontal="right" vertical="top"/>
    </xf>
    <xf numFmtId="168" fontId="7" fillId="0" borderId="4" xfId="0" applyNumberFormat="1" applyFont="1" applyFill="1" applyBorder="1" applyAlignment="1">
      <alignment horizontal="right" vertical="top"/>
    </xf>
    <xf numFmtId="3" fontId="7" fillId="0" borderId="4" xfId="0" applyNumberFormat="1" applyFont="1" applyFill="1" applyBorder="1" applyAlignment="1">
      <alignment horizontal="right" vertical="top"/>
    </xf>
    <xf numFmtId="165" fontId="0" fillId="0" borderId="4" xfId="0" applyNumberFormat="1" applyFill="1" applyBorder="1" applyAlignment="1">
      <alignment horizontal="right" vertical="top"/>
    </xf>
    <xf numFmtId="0" fontId="0" fillId="0" borderId="2" xfId="0" applyFill="1" applyBorder="1" applyAlignment="1">
      <alignment horizontal="right" vertical="top"/>
    </xf>
    <xf numFmtId="165" fontId="0" fillId="0" borderId="2" xfId="0" applyNumberFormat="1" applyFill="1" applyBorder="1" applyAlignment="1">
      <alignment horizontal="right" vertical="top"/>
    </xf>
    <xf numFmtId="0" fontId="0" fillId="0" borderId="8" xfId="0" applyFill="1" applyBorder="1" applyAlignment="1">
      <alignment horizontal="left" vertical="top"/>
    </xf>
    <xf numFmtId="0" fontId="0" fillId="0" borderId="5" xfId="0" applyFill="1" applyBorder="1" applyAlignment="1">
      <alignment horizontal="left" vertical="top"/>
    </xf>
    <xf numFmtId="0" fontId="0" fillId="0" borderId="3" xfId="0" applyFill="1" applyBorder="1" applyAlignment="1">
      <alignment horizontal="left" vertical="top"/>
    </xf>
    <xf numFmtId="0" fontId="9" fillId="0" borderId="9" xfId="0" applyFont="1" applyBorder="1" applyAlignment="1">
      <alignment horizontal="right" vertical="top"/>
    </xf>
    <xf numFmtId="0" fontId="0" fillId="0" borderId="2" xfId="0" applyFill="1" applyBorder="1" applyAlignment="1">
      <alignment horizontal="right" vertical="top" wrapText="1"/>
    </xf>
    <xf numFmtId="1" fontId="0" fillId="0" borderId="2" xfId="0" applyNumberFormat="1" applyFill="1" applyBorder="1" applyAlignment="1">
      <alignment vertical="top" wrapText="1"/>
    </xf>
    <xf numFmtId="0" fontId="9" fillId="0" borderId="17" xfId="0" applyFont="1" applyBorder="1" applyAlignment="1">
      <alignment vertical="top" wrapText="1"/>
    </xf>
    <xf numFmtId="0" fontId="9" fillId="0" borderId="18" xfId="0" applyFont="1" applyBorder="1" applyAlignment="1">
      <alignment horizontal="right" vertical="top" wrapText="1"/>
    </xf>
    <xf numFmtId="3" fontId="0" fillId="0" borderId="26" xfId="0" applyNumberFormat="1" applyBorder="1"/>
    <xf numFmtId="0" fontId="0" fillId="0" borderId="26" xfId="0" applyBorder="1" applyAlignment="1">
      <alignment horizontal="right"/>
    </xf>
    <xf numFmtId="2" fontId="0" fillId="0" borderId="26" xfId="0" applyNumberFormat="1" applyBorder="1"/>
    <xf numFmtId="0" fontId="0" fillId="0" borderId="6" xfId="0" applyBorder="1" applyAlignment="1">
      <alignment horizontal="right"/>
    </xf>
    <xf numFmtId="165" fontId="0" fillId="0" borderId="1" xfId="0" applyNumberFormat="1" applyFont="1" applyBorder="1"/>
    <xf numFmtId="0" fontId="9" fillId="0" borderId="39" xfId="0" applyFont="1" applyBorder="1"/>
    <xf numFmtId="3" fontId="0" fillId="0" borderId="27" xfId="0" applyNumberFormat="1" applyBorder="1"/>
    <xf numFmtId="3" fontId="0" fillId="0" borderId="14" xfId="0" applyNumberFormat="1" applyBorder="1"/>
    <xf numFmtId="0" fontId="0" fillId="0" borderId="40" xfId="0" applyFill="1" applyBorder="1" applyAlignment="1">
      <alignment horizontal="left"/>
    </xf>
    <xf numFmtId="0" fontId="0" fillId="0" borderId="41" xfId="0" applyBorder="1"/>
    <xf numFmtId="0" fontId="9" fillId="0" borderId="39" xfId="0" applyFont="1" applyBorder="1" applyAlignment="1">
      <alignment horizontal="right"/>
    </xf>
    <xf numFmtId="3" fontId="0" fillId="0" borderId="26" xfId="0" applyNumberFormat="1" applyFont="1" applyBorder="1" applyAlignment="1">
      <alignment horizontal="right"/>
    </xf>
    <xf numFmtId="3" fontId="0" fillId="0" borderId="26" xfId="0" applyNumberFormat="1" applyBorder="1" applyAlignment="1">
      <alignment horizontal="right"/>
    </xf>
    <xf numFmtId="2" fontId="0" fillId="0" borderId="26" xfId="0" applyNumberFormat="1" applyBorder="1" applyAlignment="1">
      <alignment horizontal="right"/>
    </xf>
    <xf numFmtId="167" fontId="0" fillId="0" borderId="27" xfId="0" applyNumberFormat="1" applyBorder="1" applyAlignment="1">
      <alignment horizontal="right"/>
    </xf>
    <xf numFmtId="0" fontId="0" fillId="0" borderId="7" xfId="0" applyFont="1" applyBorder="1"/>
    <xf numFmtId="0" fontId="0" fillId="0" borderId="14" xfId="0" applyFont="1" applyBorder="1" applyAlignment="1">
      <alignment horizontal="right"/>
    </xf>
    <xf numFmtId="3" fontId="0" fillId="0" borderId="14" xfId="0" applyNumberFormat="1" applyFont="1" applyBorder="1" applyAlignment="1">
      <alignment horizontal="right"/>
    </xf>
    <xf numFmtId="3" fontId="0" fillId="0" borderId="38" xfId="0" applyNumberFormat="1" applyFont="1" applyBorder="1" applyAlignment="1">
      <alignment horizontal="right"/>
    </xf>
    <xf numFmtId="3" fontId="0" fillId="0" borderId="15" xfId="0" applyNumberFormat="1" applyBorder="1"/>
    <xf numFmtId="2" fontId="0" fillId="0" borderId="38" xfId="0" applyNumberFormat="1" applyBorder="1"/>
    <xf numFmtId="2" fontId="0" fillId="0" borderId="27" xfId="0" applyNumberFormat="1" applyBorder="1"/>
    <xf numFmtId="0" fontId="9" fillId="0" borderId="38" xfId="0" applyFont="1" applyBorder="1"/>
    <xf numFmtId="0" fontId="0" fillId="0" borderId="26" xfId="0" applyBorder="1" applyAlignment="1">
      <alignment vertical="top"/>
    </xf>
    <xf numFmtId="0" fontId="0" fillId="0" borderId="27" xfId="0" applyBorder="1" applyAlignment="1">
      <alignment vertical="top"/>
    </xf>
    <xf numFmtId="3" fontId="0" fillId="0" borderId="25" xfId="0" applyNumberFormat="1" applyBorder="1"/>
    <xf numFmtId="0" fontId="0" fillId="0" borderId="27" xfId="0" applyBorder="1"/>
    <xf numFmtId="0" fontId="0" fillId="0" borderId="41" xfId="0" applyFill="1" applyBorder="1"/>
    <xf numFmtId="0" fontId="8" fillId="0" borderId="0" xfId="0" applyFont="1" applyBorder="1" applyAlignment="1">
      <alignment horizontal="left"/>
    </xf>
    <xf numFmtId="0" fontId="0" fillId="0" borderId="0" xfId="0" applyBorder="1" applyAlignment="1">
      <alignment horizontal="left" wrapText="1"/>
    </xf>
    <xf numFmtId="0" fontId="0" fillId="0" borderId="0" xfId="0" applyBorder="1" applyAlignment="1">
      <alignment horizontal="left" vertical="center" wrapText="1"/>
    </xf>
    <xf numFmtId="0" fontId="0" fillId="0" borderId="12" xfId="0" applyFill="1" applyBorder="1" applyAlignment="1">
      <alignment horizontal="right"/>
    </xf>
    <xf numFmtId="0" fontId="0" fillId="0" borderId="2" xfId="0" applyFill="1" applyBorder="1"/>
    <xf numFmtId="169" fontId="0" fillId="0" borderId="6" xfId="0" applyNumberFormat="1" applyBorder="1"/>
    <xf numFmtId="0" fontId="9" fillId="0" borderId="39" xfId="0" applyFont="1" applyBorder="1" applyAlignment="1">
      <alignment vertical="top"/>
    </xf>
    <xf numFmtId="3" fontId="0" fillId="0" borderId="25" xfId="0" applyNumberFormat="1" applyBorder="1" applyAlignment="1">
      <alignment horizontal="right" vertical="top"/>
    </xf>
    <xf numFmtId="4" fontId="0" fillId="0" borderId="26" xfId="0" applyNumberFormat="1" applyBorder="1" applyAlignment="1">
      <alignment horizontal="right" vertical="top" wrapText="1"/>
    </xf>
    <xf numFmtId="3" fontId="0" fillId="0" borderId="27" xfId="0" applyNumberFormat="1" applyBorder="1" applyAlignment="1">
      <alignment horizontal="right" vertical="top"/>
    </xf>
    <xf numFmtId="3" fontId="0" fillId="0" borderId="13" xfId="0" applyNumberFormat="1" applyFill="1" applyBorder="1" applyAlignment="1">
      <alignment horizontal="right"/>
    </xf>
    <xf numFmtId="166" fontId="0" fillId="0" borderId="39" xfId="0" applyNumberFormat="1" applyFill="1" applyBorder="1"/>
    <xf numFmtId="3" fontId="0" fillId="0" borderId="0" xfId="0" applyNumberFormat="1" applyFill="1"/>
    <xf numFmtId="0" fontId="16" fillId="0" borderId="0" xfId="0" applyFont="1"/>
    <xf numFmtId="0" fontId="0" fillId="0" borderId="0" xfId="0"/>
    <xf numFmtId="0" fontId="0" fillId="0" borderId="0" xfId="0" applyAlignment="1">
      <alignment wrapText="1"/>
    </xf>
    <xf numFmtId="0" fontId="0" fillId="0" borderId="0" xfId="0"/>
    <xf numFmtId="0" fontId="7" fillId="0" borderId="0" xfId="0" applyFont="1"/>
    <xf numFmtId="0" fontId="0" fillId="0" borderId="29" xfId="0" applyBorder="1" applyAlignment="1">
      <alignment horizontal="left"/>
    </xf>
    <xf numFmtId="0" fontId="0" fillId="0" borderId="0" xfId="0" applyBorder="1" applyAlignment="1">
      <alignment horizontal="left"/>
    </xf>
    <xf numFmtId="0" fontId="0" fillId="0" borderId="28" xfId="0" applyBorder="1" applyAlignment="1">
      <alignment horizontal="left"/>
    </xf>
    <xf numFmtId="165" fontId="0" fillId="0" borderId="6" xfId="0" applyNumberFormat="1" applyFill="1" applyBorder="1"/>
    <xf numFmtId="0" fontId="7" fillId="0" borderId="13" xfId="0" applyFont="1" applyFill="1" applyBorder="1"/>
    <xf numFmtId="0" fontId="7" fillId="0" borderId="6" xfId="0" applyFont="1" applyFill="1" applyBorder="1"/>
    <xf numFmtId="166" fontId="7" fillId="0" borderId="6" xfId="0" applyNumberFormat="1" applyFont="1" applyFill="1" applyBorder="1"/>
    <xf numFmtId="165" fontId="7" fillId="0" borderId="6" xfId="0" applyNumberFormat="1" applyFont="1" applyFill="1" applyBorder="1"/>
    <xf numFmtId="169" fontId="7" fillId="0" borderId="1" xfId="0" applyNumberFormat="1" applyFont="1" applyFill="1" applyBorder="1"/>
    <xf numFmtId="0" fontId="0" fillId="0" borderId="30" xfId="0" applyBorder="1"/>
    <xf numFmtId="0" fontId="0" fillId="0" borderId="31" xfId="0" applyBorder="1" applyAlignment="1">
      <alignment horizontal="right"/>
    </xf>
    <xf numFmtId="0" fontId="0" fillId="0" borderId="31" xfId="0" applyBorder="1"/>
    <xf numFmtId="0" fontId="0" fillId="0" borderId="32" xfId="0" applyBorder="1"/>
    <xf numFmtId="2" fontId="0" fillId="0" borderId="1" xfId="0" applyNumberFormat="1" applyFill="1" applyBorder="1"/>
    <xf numFmtId="0" fontId="0" fillId="0" borderId="7" xfId="0" applyFill="1" applyBorder="1" applyAlignment="1">
      <alignment horizontal="left"/>
    </xf>
    <xf numFmtId="167" fontId="0" fillId="0" borderId="41" xfId="0" applyNumberFormat="1" applyFill="1" applyBorder="1"/>
    <xf numFmtId="167" fontId="0" fillId="0" borderId="1" xfId="0" applyNumberFormat="1" applyFill="1" applyBorder="1"/>
    <xf numFmtId="9" fontId="0" fillId="0" borderId="0" xfId="2" applyFont="1"/>
    <xf numFmtId="167" fontId="0" fillId="0" borderId="0" xfId="2" applyNumberFormat="1" applyFont="1"/>
    <xf numFmtId="0" fontId="0" fillId="0" borderId="7" xfId="0" applyFill="1" applyBorder="1"/>
    <xf numFmtId="3" fontId="0" fillId="0" borderId="5" xfId="0" applyNumberFormat="1" applyFill="1" applyBorder="1"/>
    <xf numFmtId="0" fontId="0" fillId="0" borderId="6" xfId="0" applyFill="1" applyBorder="1" applyAlignment="1">
      <alignment vertical="top"/>
    </xf>
    <xf numFmtId="2" fontId="0" fillId="0" borderId="1" xfId="0" applyNumberFormat="1" applyFill="1" applyBorder="1" applyAlignment="1">
      <alignment vertical="top"/>
    </xf>
    <xf numFmtId="2" fontId="0" fillId="0" borderId="4" xfId="0" applyNumberFormat="1" applyFill="1" applyBorder="1"/>
    <xf numFmtId="0" fontId="0" fillId="2" borderId="13" xfId="0" applyFill="1" applyBorder="1" applyAlignment="1">
      <alignment horizontal="right"/>
    </xf>
    <xf numFmtId="3" fontId="0" fillId="2" borderId="6" xfId="0" applyNumberFormat="1" applyFill="1" applyBorder="1"/>
    <xf numFmtId="10" fontId="0" fillId="2" borderId="13" xfId="0" applyNumberFormat="1" applyFill="1" applyBorder="1"/>
    <xf numFmtId="10" fontId="0" fillId="2" borderId="4" xfId="0" applyNumberFormat="1" applyFill="1" applyBorder="1" applyAlignment="1">
      <alignment horizontal="right"/>
    </xf>
    <xf numFmtId="10" fontId="0" fillId="2" borderId="4" xfId="0" applyNumberFormat="1" applyFill="1" applyBorder="1"/>
    <xf numFmtId="10" fontId="0" fillId="2" borderId="2" xfId="0" applyNumberFormat="1" applyFill="1" applyBorder="1"/>
    <xf numFmtId="0" fontId="0" fillId="0" borderId="0" xfId="0"/>
    <xf numFmtId="10" fontId="0" fillId="0" borderId="4" xfId="0" applyNumberFormat="1" applyFill="1" applyBorder="1"/>
    <xf numFmtId="10" fontId="0" fillId="0" borderId="0" xfId="0" applyNumberFormat="1"/>
    <xf numFmtId="0" fontId="0" fillId="2" borderId="0" xfId="0" applyFill="1"/>
    <xf numFmtId="0" fontId="0" fillId="0" borderId="40" xfId="0" applyBorder="1" applyAlignment="1">
      <alignment vertical="center"/>
    </xf>
    <xf numFmtId="0" fontId="0" fillId="0" borderId="16" xfId="0" applyBorder="1" applyAlignment="1">
      <alignment vertical="top"/>
    </xf>
    <xf numFmtId="0" fontId="0" fillId="0" borderId="40" xfId="0" applyBorder="1" applyAlignment="1">
      <alignment vertical="top"/>
    </xf>
    <xf numFmtId="10" fontId="0" fillId="2" borderId="14" xfId="0" applyNumberFormat="1" applyFill="1" applyBorder="1"/>
    <xf numFmtId="10" fontId="0" fillId="2" borderId="15" xfId="0" applyNumberFormat="1" applyFill="1" applyBorder="1"/>
    <xf numFmtId="10" fontId="0" fillId="2" borderId="42" xfId="0" applyNumberFormat="1" applyFill="1" applyBorder="1"/>
    <xf numFmtId="0" fontId="9" fillId="0" borderId="29" xfId="0" applyFont="1" applyBorder="1" applyAlignment="1">
      <alignment vertical="center"/>
    </xf>
    <xf numFmtId="0" fontId="0" fillId="2" borderId="29" xfId="0" applyFill="1" applyBorder="1" applyAlignment="1">
      <alignment horizontal="left" vertical="top" wrapText="1"/>
    </xf>
    <xf numFmtId="0" fontId="0" fillId="2" borderId="0" xfId="0" applyFill="1" applyBorder="1" applyAlignment="1">
      <alignment horizontal="left" vertical="top" wrapText="1"/>
    </xf>
    <xf numFmtId="0" fontId="0" fillId="2" borderId="28" xfId="0" applyFill="1" applyBorder="1" applyAlignment="1">
      <alignment horizontal="left" vertical="top" wrapText="1"/>
    </xf>
    <xf numFmtId="0" fontId="0" fillId="2" borderId="28" xfId="0" applyFill="1" applyBorder="1" applyAlignment="1">
      <alignment horizontal="left" vertical="top" wrapText="1"/>
    </xf>
    <xf numFmtId="0" fontId="0" fillId="0" borderId="0" xfId="0" applyBorder="1" applyAlignment="1">
      <alignment horizontal="left"/>
    </xf>
    <xf numFmtId="0" fontId="0" fillId="0" borderId="3" xfId="0" applyBorder="1" applyAlignment="1">
      <alignment vertical="top"/>
    </xf>
    <xf numFmtId="0" fontId="9" fillId="0" borderId="7" xfId="0" applyFont="1" applyBorder="1"/>
    <xf numFmtId="0" fontId="9" fillId="0" borderId="14" xfId="0" applyFont="1" applyFill="1" applyBorder="1"/>
    <xf numFmtId="0" fontId="0" fillId="0" borderId="5" xfId="0" applyBorder="1" applyAlignment="1">
      <alignment vertical="top"/>
    </xf>
    <xf numFmtId="49" fontId="0" fillId="0" borderId="4" xfId="0" applyNumberFormat="1" applyFont="1" applyFill="1" applyBorder="1" applyAlignment="1">
      <alignment horizontal="right"/>
    </xf>
    <xf numFmtId="0" fontId="0" fillId="0" borderId="4" xfId="0" applyBorder="1" applyAlignment="1">
      <alignment horizontal="right" wrapText="1"/>
    </xf>
    <xf numFmtId="0" fontId="0" fillId="0" borderId="4" xfId="0" applyFill="1" applyBorder="1" applyAlignment="1">
      <alignment vertical="top" wrapText="1"/>
    </xf>
    <xf numFmtId="165" fontId="0" fillId="0" borderId="4" xfId="0" applyNumberFormat="1" applyFont="1" applyBorder="1"/>
    <xf numFmtId="0" fontId="7" fillId="0" borderId="12" xfId="0" applyFont="1" applyBorder="1"/>
    <xf numFmtId="165" fontId="0" fillId="0" borderId="6" xfId="0" applyNumberFormat="1" applyBorder="1"/>
    <xf numFmtId="165" fontId="0" fillId="0" borderId="6" xfId="0" applyNumberFormat="1" applyFill="1" applyBorder="1" applyAlignment="1">
      <alignment vertical="top" wrapText="1"/>
    </xf>
    <xf numFmtId="165" fontId="7" fillId="0" borderId="4" xfId="0" applyNumberFormat="1" applyFont="1" applyBorder="1"/>
    <xf numFmtId="165" fontId="0" fillId="0" borderId="4" xfId="0" applyNumberFormat="1" applyFont="1" applyBorder="1" applyAlignment="1">
      <alignment horizontal="right"/>
    </xf>
    <xf numFmtId="165" fontId="0" fillId="0" borderId="4" xfId="0" applyNumberFormat="1" applyBorder="1" applyAlignment="1">
      <alignment horizontal="right"/>
    </xf>
    <xf numFmtId="166" fontId="7" fillId="0" borderId="4" xfId="0" applyNumberFormat="1" applyFont="1" applyFill="1" applyBorder="1"/>
    <xf numFmtId="169" fontId="7" fillId="0" borderId="2" xfId="0" applyNumberFormat="1" applyFont="1" applyFill="1" applyBorder="1"/>
    <xf numFmtId="0" fontId="7" fillId="0" borderId="12" xfId="0" applyFont="1" applyFill="1" applyBorder="1"/>
    <xf numFmtId="2" fontId="0" fillId="0" borderId="2" xfId="0" applyNumberFormat="1" applyFill="1" applyBorder="1"/>
    <xf numFmtId="0" fontId="0" fillId="0" borderId="11" xfId="0" applyFill="1" applyBorder="1" applyAlignment="1">
      <alignment horizontal="left" vertical="top"/>
    </xf>
    <xf numFmtId="0" fontId="0" fillId="0" borderId="12" xfId="0" applyFill="1" applyBorder="1" applyAlignment="1">
      <alignment horizontal="right" vertical="top"/>
    </xf>
    <xf numFmtId="3" fontId="0" fillId="0" borderId="12" xfId="0" applyNumberFormat="1" applyFill="1" applyBorder="1" applyAlignment="1">
      <alignment horizontal="right" vertical="top"/>
    </xf>
    <xf numFmtId="3" fontId="7" fillId="0" borderId="12" xfId="0" applyNumberFormat="1" applyFont="1" applyFill="1" applyBorder="1" applyAlignment="1">
      <alignment horizontal="right" vertical="top"/>
    </xf>
    <xf numFmtId="0" fontId="0" fillId="0" borderId="2" xfId="0" applyFill="1" applyBorder="1" applyAlignment="1">
      <alignment vertical="top" wrapText="1"/>
    </xf>
    <xf numFmtId="0" fontId="0" fillId="0" borderId="11" xfId="0" applyFill="1" applyBorder="1" applyAlignment="1">
      <alignment wrapText="1"/>
    </xf>
    <xf numFmtId="0" fontId="0" fillId="0" borderId="12" xfId="0" applyFont="1" applyFill="1" applyBorder="1" applyAlignment="1">
      <alignment horizontal="right" wrapText="1"/>
    </xf>
    <xf numFmtId="167" fontId="0" fillId="0" borderId="12" xfId="0" applyNumberFormat="1" applyFont="1" applyFill="1" applyBorder="1" applyAlignment="1">
      <alignment horizontal="right"/>
    </xf>
    <xf numFmtId="167" fontId="0" fillId="0" borderId="12" xfId="0" applyNumberFormat="1" applyFont="1" applyFill="1" applyBorder="1"/>
    <xf numFmtId="167" fontId="0" fillId="0" borderId="12" xfId="0" applyNumberFormat="1" applyFill="1" applyBorder="1"/>
    <xf numFmtId="167" fontId="0" fillId="0" borderId="13" xfId="0" applyNumberFormat="1" applyFill="1" applyBorder="1"/>
    <xf numFmtId="0" fontId="0" fillId="0" borderId="11" xfId="0" applyFill="1" applyBorder="1" applyAlignment="1">
      <alignment vertical="top"/>
    </xf>
    <xf numFmtId="0" fontId="7" fillId="0" borderId="12" xfId="0" applyFont="1" applyFill="1" applyBorder="1" applyAlignment="1">
      <alignment vertical="top"/>
    </xf>
    <xf numFmtId="0" fontId="0" fillId="0" borderId="12" xfId="0" applyFill="1" applyBorder="1"/>
    <xf numFmtId="167" fontId="0" fillId="0" borderId="43" xfId="0" applyNumberFormat="1" applyFill="1" applyBorder="1"/>
    <xf numFmtId="167" fontId="0" fillId="0" borderId="44" xfId="0" applyNumberFormat="1" applyFill="1" applyBorder="1"/>
    <xf numFmtId="167" fontId="0" fillId="0" borderId="38" xfId="0" applyNumberFormat="1" applyFill="1" applyBorder="1"/>
    <xf numFmtId="167" fontId="0" fillId="0" borderId="26" xfId="0" applyNumberFormat="1" applyFill="1" applyBorder="1"/>
    <xf numFmtId="0" fontId="0" fillId="0" borderId="46" xfId="0" applyBorder="1"/>
    <xf numFmtId="3" fontId="0" fillId="0" borderId="3" xfId="0" applyNumberFormat="1" applyFill="1" applyBorder="1"/>
    <xf numFmtId="167" fontId="0" fillId="0" borderId="2" xfId="0" applyNumberFormat="1" applyFill="1" applyBorder="1"/>
    <xf numFmtId="167" fontId="0" fillId="0" borderId="2" xfId="0" applyNumberFormat="1" applyBorder="1"/>
    <xf numFmtId="9" fontId="0" fillId="0" borderId="27" xfId="0" applyNumberFormat="1" applyFill="1" applyBorder="1"/>
    <xf numFmtId="9" fontId="0" fillId="0" borderId="45" xfId="0" applyNumberFormat="1" applyFill="1" applyBorder="1"/>
    <xf numFmtId="0" fontId="0" fillId="0" borderId="0" xfId="0" applyBorder="1" applyAlignment="1">
      <alignment horizontal="left"/>
    </xf>
    <xf numFmtId="165" fontId="0" fillId="0" borderId="26" xfId="0" applyNumberFormat="1" applyBorder="1"/>
    <xf numFmtId="0" fontId="0" fillId="0" borderId="25" xfId="0" applyFill="1" applyBorder="1" applyAlignment="1">
      <alignment horizontal="right"/>
    </xf>
    <xf numFmtId="0" fontId="0" fillId="0" borderId="26" xfId="0" applyFill="1" applyBorder="1" applyAlignment="1">
      <alignment horizontal="right"/>
    </xf>
    <xf numFmtId="3" fontId="0" fillId="0" borderId="26" xfId="0" applyNumberFormat="1" applyFill="1" applyBorder="1"/>
    <xf numFmtId="2" fontId="0" fillId="0" borderId="26" xfId="0" applyNumberFormat="1" applyFill="1" applyBorder="1"/>
    <xf numFmtId="0" fontId="0" fillId="0" borderId="26" xfId="0" applyFill="1" applyBorder="1"/>
    <xf numFmtId="0" fontId="0" fillId="0" borderId="27" xfId="0" applyFill="1" applyBorder="1"/>
    <xf numFmtId="170" fontId="0" fillId="2" borderId="6" xfId="0" applyNumberFormat="1" applyFill="1" applyBorder="1" applyAlignment="1">
      <alignment horizontal="right"/>
    </xf>
    <xf numFmtId="2" fontId="0" fillId="2" borderId="6" xfId="0" applyNumberFormat="1" applyFill="1" applyBorder="1"/>
    <xf numFmtId="2" fontId="0" fillId="2" borderId="1" xfId="0" applyNumberFormat="1" applyFill="1" applyBorder="1"/>
    <xf numFmtId="0" fontId="9" fillId="0" borderId="9" xfId="0" applyFont="1" applyBorder="1" applyAlignment="1">
      <alignment horizontal="right"/>
    </xf>
    <xf numFmtId="3" fontId="0" fillId="0" borderId="6" xfId="0" applyNumberFormat="1" applyFill="1" applyBorder="1" applyAlignment="1">
      <alignment horizontal="right" vertical="top"/>
    </xf>
    <xf numFmtId="49" fontId="0" fillId="0" borderId="6" xfId="0" applyNumberFormat="1" applyFont="1" applyFill="1" applyBorder="1" applyAlignment="1">
      <alignment horizontal="right"/>
    </xf>
    <xf numFmtId="165" fontId="0" fillId="0" borderId="7" xfId="0" applyNumberFormat="1" applyFill="1" applyBorder="1"/>
    <xf numFmtId="166" fontId="0" fillId="0" borderId="14" xfId="0" applyNumberFormat="1" applyFill="1" applyBorder="1" applyAlignment="1">
      <alignment horizontal="right"/>
    </xf>
    <xf numFmtId="0" fontId="0" fillId="0" borderId="14" xfId="0" applyBorder="1" applyAlignment="1">
      <alignment horizontal="right"/>
    </xf>
    <xf numFmtId="0" fontId="0" fillId="0" borderId="15" xfId="0" applyBorder="1" applyAlignment="1">
      <alignment horizontal="right"/>
    </xf>
    <xf numFmtId="2" fontId="0" fillId="0" borderId="6" xfId="0" applyNumberFormat="1" applyFill="1" applyBorder="1"/>
    <xf numFmtId="0" fontId="0" fillId="0" borderId="1" xfId="0" applyFill="1" applyBorder="1" applyAlignment="1">
      <alignment vertical="top" wrapText="1"/>
    </xf>
    <xf numFmtId="3" fontId="0" fillId="0" borderId="13" xfId="0" applyNumberFormat="1" applyFill="1" applyBorder="1" applyAlignment="1">
      <alignment horizontal="right" vertical="top"/>
    </xf>
    <xf numFmtId="0" fontId="0" fillId="0" borderId="13" xfId="0" applyFill="1" applyBorder="1" applyAlignment="1">
      <alignment horizontal="right"/>
    </xf>
    <xf numFmtId="0" fontId="0" fillId="0" borderId="1" xfId="0" applyFill="1" applyBorder="1" applyAlignment="1">
      <alignment horizontal="right" vertical="top" wrapText="1"/>
    </xf>
    <xf numFmtId="9" fontId="0" fillId="0" borderId="33" xfId="0" applyNumberFormat="1" applyFill="1" applyBorder="1"/>
    <xf numFmtId="167" fontId="0" fillId="0" borderId="47" xfId="0" applyNumberFormat="1" applyFill="1" applyBorder="1"/>
    <xf numFmtId="167" fontId="0" fillId="0" borderId="48" xfId="0" applyNumberFormat="1" applyFill="1" applyBorder="1"/>
    <xf numFmtId="0" fontId="0" fillId="0" borderId="10" xfId="0" applyFill="1" applyBorder="1"/>
    <xf numFmtId="171" fontId="0" fillId="0" borderId="12" xfId="1" applyNumberFormat="1" applyFont="1" applyFill="1" applyBorder="1"/>
    <xf numFmtId="0" fontId="0" fillId="0" borderId="14" xfId="2" applyNumberFormat="1" applyFont="1" applyFill="1" applyBorder="1"/>
    <xf numFmtId="171" fontId="0" fillId="0" borderId="49" xfId="1" applyNumberFormat="1" applyFont="1" applyFill="1" applyBorder="1"/>
    <xf numFmtId="0" fontId="8" fillId="0" borderId="8" xfId="0" applyFont="1" applyBorder="1" applyAlignment="1">
      <alignment horizontal="left"/>
    </xf>
    <xf numFmtId="0" fontId="8" fillId="0" borderId="9" xfId="0" applyFont="1" applyBorder="1" applyAlignment="1">
      <alignment horizontal="left"/>
    </xf>
    <xf numFmtId="0" fontId="8" fillId="0" borderId="10" xfId="0" applyFont="1" applyBorder="1" applyAlignment="1">
      <alignment horizontal="left"/>
    </xf>
    <xf numFmtId="0" fontId="0" fillId="2" borderId="29" xfId="0" applyFill="1" applyBorder="1" applyAlignment="1">
      <alignment horizontal="left" vertical="top" wrapText="1"/>
    </xf>
    <xf numFmtId="0" fontId="0" fillId="2" borderId="0" xfId="0" applyFill="1" applyBorder="1" applyAlignment="1">
      <alignment horizontal="left" vertical="top" wrapText="1"/>
    </xf>
    <xf numFmtId="0" fontId="0" fillId="2" borderId="28" xfId="0" applyFill="1" applyBorder="1" applyAlignment="1">
      <alignment horizontal="left" vertical="top" wrapText="1"/>
    </xf>
    <xf numFmtId="0" fontId="0" fillId="2" borderId="30" xfId="0" applyFill="1" applyBorder="1" applyAlignment="1">
      <alignment horizontal="left"/>
    </xf>
    <xf numFmtId="0" fontId="0" fillId="2" borderId="31" xfId="0" applyFill="1" applyBorder="1" applyAlignment="1">
      <alignment horizontal="left"/>
    </xf>
    <xf numFmtId="0" fontId="0" fillId="2" borderId="32" xfId="0" applyFill="1" applyBorder="1" applyAlignment="1">
      <alignment horizontal="left"/>
    </xf>
    <xf numFmtId="0" fontId="0" fillId="2" borderId="23" xfId="0" applyFill="1" applyBorder="1" applyAlignment="1">
      <alignment horizontal="left" vertical="top" wrapText="1"/>
    </xf>
    <xf numFmtId="0" fontId="0" fillId="2" borderId="21" xfId="0" applyFill="1" applyBorder="1" applyAlignment="1">
      <alignment horizontal="left" vertical="top" wrapText="1"/>
    </xf>
    <xf numFmtId="0" fontId="0" fillId="2" borderId="20" xfId="0" applyFill="1" applyBorder="1" applyAlignment="1">
      <alignment horizontal="left" vertical="top" wrapText="1"/>
    </xf>
    <xf numFmtId="0" fontId="0" fillId="0" borderId="23" xfId="0" applyBorder="1" applyAlignment="1">
      <alignment horizontal="left"/>
    </xf>
    <xf numFmtId="0" fontId="0" fillId="0" borderId="21" xfId="0" applyBorder="1" applyAlignment="1">
      <alignment horizontal="left"/>
    </xf>
    <xf numFmtId="0" fontId="0" fillId="0" borderId="20" xfId="0" applyBorder="1" applyAlignment="1">
      <alignment horizontal="left"/>
    </xf>
    <xf numFmtId="0" fontId="0" fillId="0" borderId="29" xfId="0" applyBorder="1" applyAlignment="1">
      <alignment horizontal="left"/>
    </xf>
    <xf numFmtId="0" fontId="0" fillId="0" borderId="0" xfId="0" applyBorder="1" applyAlignment="1">
      <alignment horizontal="left"/>
    </xf>
    <xf numFmtId="0" fontId="0" fillId="0" borderId="28" xfId="0" applyBorder="1" applyAlignment="1">
      <alignment horizontal="left"/>
    </xf>
    <xf numFmtId="165" fontId="0" fillId="0" borderId="30" xfId="0" applyNumberFormat="1" applyBorder="1"/>
    <xf numFmtId="165" fontId="0" fillId="0" borderId="31" xfId="0" applyNumberFormat="1" applyBorder="1"/>
    <xf numFmtId="165" fontId="0" fillId="0" borderId="32" xfId="0" applyNumberFormat="1" applyBorder="1"/>
    <xf numFmtId="0" fontId="8" fillId="0" borderId="8" xfId="0" applyFont="1" applyFill="1" applyBorder="1" applyAlignment="1">
      <alignment horizontal="left"/>
    </xf>
    <xf numFmtId="0" fontId="8" fillId="0" borderId="9" xfId="0" applyFont="1" applyFill="1" applyBorder="1" applyAlignment="1">
      <alignment horizontal="left"/>
    </xf>
    <xf numFmtId="0" fontId="8" fillId="0" borderId="10" xfId="0" applyFont="1" applyFill="1" applyBorder="1" applyAlignment="1">
      <alignment horizontal="left"/>
    </xf>
    <xf numFmtId="0" fontId="0" fillId="0" borderId="23" xfId="0" applyFill="1" applyBorder="1" applyAlignment="1">
      <alignment horizontal="left"/>
    </xf>
    <xf numFmtId="0" fontId="0" fillId="0" borderId="21" xfId="0" applyFill="1" applyBorder="1" applyAlignment="1">
      <alignment horizontal="left"/>
    </xf>
    <xf numFmtId="0" fontId="0" fillId="0" borderId="20" xfId="0" applyFill="1" applyBorder="1" applyAlignment="1">
      <alignment horizontal="left"/>
    </xf>
    <xf numFmtId="165" fontId="0" fillId="0" borderId="29" xfId="0" applyNumberFormat="1" applyBorder="1" applyAlignment="1">
      <alignment horizontal="left"/>
    </xf>
    <xf numFmtId="165" fontId="0" fillId="0" borderId="0" xfId="0" applyNumberFormat="1" applyBorder="1" applyAlignment="1">
      <alignment horizontal="left"/>
    </xf>
    <xf numFmtId="165" fontId="0" fillId="0" borderId="28" xfId="0" applyNumberFormat="1" applyBorder="1" applyAlignment="1">
      <alignment horizontal="left"/>
    </xf>
    <xf numFmtId="0" fontId="8" fillId="0" borderId="8" xfId="0" applyFont="1" applyFill="1" applyBorder="1" applyAlignment="1">
      <alignment horizontal="left" vertical="top"/>
    </xf>
    <xf numFmtId="0" fontId="8" fillId="0" borderId="9" xfId="0" applyFont="1" applyFill="1" applyBorder="1" applyAlignment="1">
      <alignment horizontal="left" vertical="top"/>
    </xf>
    <xf numFmtId="0" fontId="8" fillId="0" borderId="10" xfId="0" applyFont="1" applyFill="1" applyBorder="1" applyAlignment="1">
      <alignment horizontal="left" vertical="top"/>
    </xf>
    <xf numFmtId="0" fontId="0" fillId="0" borderId="30" xfId="0" applyFill="1" applyBorder="1" applyAlignment="1">
      <alignment horizontal="left" vertical="top"/>
    </xf>
    <xf numFmtId="0" fontId="0" fillId="0" borderId="31" xfId="0" applyFill="1" applyBorder="1" applyAlignment="1">
      <alignment horizontal="left" vertical="top"/>
    </xf>
    <xf numFmtId="0" fontId="0" fillId="0" borderId="32" xfId="0" applyFill="1" applyBorder="1" applyAlignment="1">
      <alignment horizontal="left" vertical="top"/>
    </xf>
    <xf numFmtId="0" fontId="0" fillId="0" borderId="29" xfId="0" applyFill="1" applyBorder="1" applyAlignment="1">
      <alignment horizontal="left" vertical="top"/>
    </xf>
    <xf numFmtId="0" fontId="0" fillId="0" borderId="0" xfId="0" applyFill="1" applyBorder="1" applyAlignment="1">
      <alignment horizontal="left" vertical="top"/>
    </xf>
    <xf numFmtId="0" fontId="0" fillId="0" borderId="28" xfId="0" applyFill="1" applyBorder="1" applyAlignment="1">
      <alignment horizontal="left" vertical="top"/>
    </xf>
    <xf numFmtId="0" fontId="9" fillId="0" borderId="16" xfId="0" applyFont="1" applyBorder="1" applyAlignment="1">
      <alignment horizontal="center"/>
    </xf>
    <xf numFmtId="0" fontId="9" fillId="0" borderId="18" xfId="0" applyFont="1" applyBorder="1" applyAlignment="1">
      <alignment horizont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0" fontId="8" fillId="0" borderId="23" xfId="0" applyFont="1" applyBorder="1" applyAlignment="1">
      <alignment vertical="top" wrapText="1"/>
    </xf>
    <xf numFmtId="0" fontId="8" fillId="0" borderId="21" xfId="0" applyFont="1" applyBorder="1" applyAlignment="1">
      <alignment vertical="top" wrapText="1"/>
    </xf>
    <xf numFmtId="0" fontId="8" fillId="0" borderId="20" xfId="0" applyFont="1" applyBorder="1" applyAlignment="1">
      <alignment vertical="top" wrapText="1"/>
    </xf>
    <xf numFmtId="0" fontId="8" fillId="0" borderId="23" xfId="0" applyFont="1" applyBorder="1" applyAlignment="1">
      <alignment horizontal="left"/>
    </xf>
    <xf numFmtId="0" fontId="8" fillId="0" borderId="21" xfId="0" applyFont="1" applyBorder="1" applyAlignment="1">
      <alignment horizontal="left"/>
    </xf>
    <xf numFmtId="0" fontId="8" fillId="0" borderId="20" xfId="0" applyFont="1" applyBorder="1" applyAlignment="1">
      <alignment horizontal="left"/>
    </xf>
    <xf numFmtId="0" fontId="8" fillId="0" borderId="23" xfId="0" applyFont="1" applyBorder="1" applyAlignment="1">
      <alignment horizontal="center"/>
    </xf>
    <xf numFmtId="0" fontId="8" fillId="0" borderId="20" xfId="0" applyFont="1" applyBorder="1" applyAlignment="1">
      <alignment horizontal="center"/>
    </xf>
    <xf numFmtId="0" fontId="0" fillId="0" borderId="22" xfId="0" applyBorder="1" applyAlignment="1">
      <alignment horizontal="left" vertical="center" wrapText="1"/>
    </xf>
    <xf numFmtId="0" fontId="0" fillId="0" borderId="24" xfId="0" applyBorder="1" applyAlignment="1">
      <alignment horizontal="left" vertical="center" wrapText="1"/>
    </xf>
    <xf numFmtId="0" fontId="0" fillId="0" borderId="19" xfId="0" applyBorder="1" applyAlignment="1">
      <alignment horizontal="left" vertical="center" wrapText="1"/>
    </xf>
    <xf numFmtId="0" fontId="8" fillId="0" borderId="22" xfId="0" applyFont="1" applyBorder="1" applyAlignment="1">
      <alignment horizontal="left"/>
    </xf>
    <xf numFmtId="0" fontId="8" fillId="0" borderId="24" xfId="0" applyFont="1" applyBorder="1" applyAlignment="1">
      <alignment horizontal="left"/>
    </xf>
    <xf numFmtId="0" fontId="8" fillId="0" borderId="19" xfId="0" applyFont="1" applyBorder="1" applyAlignment="1">
      <alignment horizontal="left"/>
    </xf>
    <xf numFmtId="0" fontId="8" fillId="0" borderId="23" xfId="0" applyFont="1" applyBorder="1" applyAlignment="1">
      <alignment horizontal="left" vertical="center" wrapText="1"/>
    </xf>
    <xf numFmtId="0" fontId="8" fillId="0" borderId="21" xfId="0" applyFont="1" applyBorder="1" applyAlignment="1">
      <alignment horizontal="left" vertical="center" wrapText="1"/>
    </xf>
    <xf numFmtId="0" fontId="8" fillId="0" borderId="20" xfId="0" applyFont="1" applyBorder="1" applyAlignment="1">
      <alignment horizontal="left" vertical="center" wrapText="1"/>
    </xf>
    <xf numFmtId="0" fontId="0" fillId="0" borderId="22" xfId="0" applyFont="1" applyBorder="1" applyAlignment="1">
      <alignment horizontal="left" vertical="top" wrapText="1"/>
    </xf>
    <xf numFmtId="0" fontId="0" fillId="0" borderId="24" xfId="0" applyFont="1" applyBorder="1" applyAlignment="1">
      <alignment horizontal="left" vertical="top" wrapText="1"/>
    </xf>
    <xf numFmtId="0" fontId="0" fillId="0" borderId="19" xfId="0" applyFont="1" applyBorder="1" applyAlignment="1">
      <alignment horizontal="left" vertical="top" wrapText="1"/>
    </xf>
    <xf numFmtId="0" fontId="8" fillId="0" borderId="8" xfId="0" applyFont="1" applyBorder="1" applyAlignment="1">
      <alignment horizontal="left" wrapText="1"/>
    </xf>
    <xf numFmtId="0" fontId="8" fillId="0" borderId="10" xfId="0" applyFont="1" applyBorder="1" applyAlignment="1">
      <alignment horizontal="left" wrapText="1"/>
    </xf>
    <xf numFmtId="0" fontId="0" fillId="0" borderId="22" xfId="0" applyBorder="1" applyAlignment="1">
      <alignment horizontal="left" wrapText="1"/>
    </xf>
    <xf numFmtId="0" fontId="0" fillId="0" borderId="24" xfId="0" applyBorder="1" applyAlignment="1">
      <alignment horizontal="left"/>
    </xf>
    <xf numFmtId="0" fontId="0" fillId="0" borderId="19" xfId="0" applyBorder="1" applyAlignment="1">
      <alignment horizontal="left"/>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9" xfId="0" applyBorder="1" applyAlignment="1">
      <alignment horizontal="left" wrapText="1"/>
    </xf>
    <xf numFmtId="0" fontId="0" fillId="0" borderId="10" xfId="0" applyBorder="1" applyAlignment="1">
      <alignment horizontal="left" wrapText="1"/>
    </xf>
    <xf numFmtId="0" fontId="8" fillId="0" borderId="0" xfId="0" applyFont="1" applyAlignment="1">
      <alignment horizontal="left"/>
    </xf>
    <xf numFmtId="0" fontId="0" fillId="0" borderId="22" xfId="0" applyBorder="1" applyAlignment="1">
      <alignment horizontal="left" vertical="top" wrapText="1"/>
    </xf>
    <xf numFmtId="0" fontId="0" fillId="0" borderId="24" xfId="0" applyBorder="1" applyAlignment="1">
      <alignment horizontal="left" vertical="top" wrapText="1"/>
    </xf>
    <xf numFmtId="0" fontId="0" fillId="0" borderId="19" xfId="0" applyBorder="1" applyAlignment="1">
      <alignment horizontal="left" vertical="top" wrapText="1"/>
    </xf>
    <xf numFmtId="0" fontId="8" fillId="0" borderId="23" xfId="0" applyFont="1" applyBorder="1" applyAlignment="1">
      <alignment horizontal="left" vertical="top" wrapText="1"/>
    </xf>
    <xf numFmtId="0" fontId="8" fillId="0" borderId="21" xfId="0" applyFont="1" applyBorder="1" applyAlignment="1">
      <alignment horizontal="left" vertical="top" wrapText="1"/>
    </xf>
    <xf numFmtId="0" fontId="8" fillId="0" borderId="20" xfId="0" applyFont="1" applyBorder="1" applyAlignment="1">
      <alignment horizontal="left" vertical="top" wrapText="1"/>
    </xf>
    <xf numFmtId="0" fontId="8" fillId="0" borderId="23" xfId="0" applyFont="1" applyBorder="1" applyAlignment="1">
      <alignment horizontal="left" vertical="top"/>
    </xf>
    <xf numFmtId="0" fontId="8" fillId="0" borderId="21" xfId="0" applyFont="1" applyBorder="1" applyAlignment="1">
      <alignment horizontal="left" vertical="top"/>
    </xf>
    <xf numFmtId="0" fontId="8" fillId="0" borderId="20" xfId="0" applyFont="1" applyBorder="1" applyAlignment="1">
      <alignment horizontal="left" vertical="top"/>
    </xf>
    <xf numFmtId="0" fontId="8" fillId="0" borderId="8" xfId="0" applyFont="1" applyBorder="1" applyAlignment="1">
      <alignment horizontal="left" vertical="top"/>
    </xf>
    <xf numFmtId="0" fontId="8" fillId="0" borderId="9" xfId="0" applyFont="1" applyBorder="1" applyAlignment="1">
      <alignment horizontal="left" vertical="top"/>
    </xf>
    <xf numFmtId="0" fontId="0" fillId="0" borderId="22" xfId="0" applyBorder="1" applyAlignment="1">
      <alignment horizontal="left"/>
    </xf>
    <xf numFmtId="0" fontId="8" fillId="0" borderId="22" xfId="0" applyFont="1" applyBorder="1" applyAlignment="1">
      <alignment horizontal="left" vertical="top"/>
    </xf>
    <xf numFmtId="0" fontId="8" fillId="0" borderId="24" xfId="0" applyFont="1" applyBorder="1" applyAlignment="1">
      <alignment horizontal="left" vertical="top"/>
    </xf>
    <xf numFmtId="0" fontId="8" fillId="0" borderId="19" xfId="0" applyFont="1" applyBorder="1" applyAlignment="1">
      <alignment horizontal="left" vertical="top"/>
    </xf>
    <xf numFmtId="0" fontId="9" fillId="0" borderId="22" xfId="0" applyFont="1" applyBorder="1" applyAlignment="1"/>
    <xf numFmtId="0" fontId="8" fillId="0" borderId="17" xfId="0" applyFont="1" applyBorder="1" applyAlignment="1">
      <alignment horizontal="left"/>
    </xf>
    <xf numFmtId="0" fontId="8" fillId="0" borderId="16" xfId="0" applyFont="1" applyBorder="1" applyAlignment="1">
      <alignment horizontal="left"/>
    </xf>
    <xf numFmtId="0" fontId="8" fillId="0" borderId="18" xfId="0" applyFont="1" applyBorder="1" applyAlignment="1">
      <alignment horizontal="left"/>
    </xf>
    <xf numFmtId="0" fontId="15" fillId="2" borderId="0" xfId="0" applyFont="1" applyFill="1"/>
    <xf numFmtId="0" fontId="9" fillId="0" borderId="39" xfId="0" applyFont="1" applyBorder="1" applyAlignment="1">
      <alignment horizontal="center"/>
    </xf>
    <xf numFmtId="0" fontId="9" fillId="0" borderId="19" xfId="0" applyFont="1" applyBorder="1" applyAlignment="1">
      <alignment horizontal="center"/>
    </xf>
    <xf numFmtId="3" fontId="0" fillId="0" borderId="39" xfId="0" applyNumberFormat="1" applyFill="1" applyBorder="1" applyAlignment="1">
      <alignment horizontal="center"/>
    </xf>
    <xf numFmtId="3" fontId="0" fillId="0" borderId="19" xfId="0" applyNumberFormat="1" applyFill="1" applyBorder="1" applyAlignment="1">
      <alignment horizontal="center"/>
    </xf>
    <xf numFmtId="3" fontId="0" fillId="0" borderId="50" xfId="0" applyNumberFormat="1" applyFill="1" applyBorder="1" applyAlignment="1">
      <alignment horizontal="center"/>
    </xf>
    <xf numFmtId="3" fontId="0" fillId="0" borderId="39" xfId="0" applyNumberFormat="1" applyBorder="1" applyAlignment="1">
      <alignment horizontal="center"/>
    </xf>
    <xf numFmtId="3" fontId="0" fillId="0" borderId="50" xfId="0" applyNumberFormat="1" applyBorder="1" applyAlignment="1">
      <alignment horizontal="center"/>
    </xf>
    <xf numFmtId="0" fontId="9" fillId="0" borderId="50" xfId="0" applyFont="1" applyBorder="1" applyAlignment="1">
      <alignment horizontal="center"/>
    </xf>
    <xf numFmtId="0" fontId="0" fillId="0" borderId="50" xfId="0" applyBorder="1" applyAlignment="1">
      <alignment horizontal="center"/>
    </xf>
    <xf numFmtId="0" fontId="9" fillId="0" borderId="17" xfId="0" applyFont="1" applyBorder="1" applyAlignment="1">
      <alignment horizontal="right" vertical="top" wrapText="1"/>
    </xf>
    <xf numFmtId="9" fontId="9" fillId="0" borderId="37" xfId="0" applyNumberFormat="1" applyFont="1" applyBorder="1" applyAlignment="1">
      <alignment horizontal="right" vertical="top" wrapText="1"/>
    </xf>
  </cellXfs>
  <cellStyles count="20">
    <cellStyle name="ElementTextSide" xfId="5"/>
    <cellStyle name="ElementTextTop" xfId="7"/>
    <cellStyle name="Footer" xfId="8"/>
    <cellStyle name="Header" xfId="9"/>
    <cellStyle name="Komma" xfId="1" builtinId="3"/>
    <cellStyle name="Normal 2" xfId="10"/>
    <cellStyle name="Normal 2 2" xfId="11"/>
    <cellStyle name="Percent 2" xfId="12"/>
    <cellStyle name="Prozent" xfId="2" builtinId="5"/>
    <cellStyle name="Prozent 2" xfId="13"/>
    <cellStyle name="Prozent 3" xfId="14"/>
    <cellStyle name="Prozent 4" xfId="15"/>
    <cellStyle name="Standard" xfId="0" builtinId="0"/>
    <cellStyle name="Standard 2" xfId="3"/>
    <cellStyle name="Standard 3" xfId="16"/>
    <cellStyle name="Standard 4" xfId="17"/>
    <cellStyle name="Standard 5" xfId="18"/>
    <cellStyle name="Value" xfId="6"/>
    <cellStyle name="VariableTextSide" xfId="4"/>
    <cellStyle name="VariableTextTop"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A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chemeClr val="accent1">
                <a:lumMod val="60000"/>
                <a:lumOff val="40000"/>
              </a:schemeClr>
            </a:solidFill>
          </c:spPr>
          <c:invertIfNegative val="0"/>
          <c:dLbls>
            <c:txPr>
              <a:bodyPr/>
              <a:lstStyle/>
              <a:p>
                <a:pPr>
                  <a:defRPr b="1"/>
                </a:pPr>
                <a:endParaRPr lang="de-DE"/>
              </a:p>
            </c:txPr>
            <c:showLegendKey val="0"/>
            <c:showVal val="1"/>
            <c:showCatName val="0"/>
            <c:showSerName val="0"/>
            <c:showPercent val="0"/>
            <c:showBubbleSize val="0"/>
            <c:showLeaderLines val="0"/>
          </c:dLbls>
          <c:cat>
            <c:numRef>
              <c:f>'1.000 Mitarbeiter-Quote'!$A$2:$A$10</c:f>
              <c:numCache>
                <c:formatCode>General</c:formatCode>
                <c:ptCount val="9"/>
                <c:pt idx="0">
                  <c:v>2012</c:v>
                </c:pt>
                <c:pt idx="1">
                  <c:v>2013</c:v>
                </c:pt>
                <c:pt idx="2">
                  <c:v>2014</c:v>
                </c:pt>
                <c:pt idx="3">
                  <c:v>2015</c:v>
                </c:pt>
                <c:pt idx="4">
                  <c:v>2016</c:v>
                </c:pt>
                <c:pt idx="5">
                  <c:v>2017</c:v>
                </c:pt>
                <c:pt idx="6">
                  <c:v>2018</c:v>
                </c:pt>
                <c:pt idx="7">
                  <c:v>2019</c:v>
                </c:pt>
                <c:pt idx="8">
                  <c:v>2020</c:v>
                </c:pt>
              </c:numCache>
            </c:numRef>
          </c:cat>
          <c:val>
            <c:numRef>
              <c:f>'1.000 Mitarbeiter-Quote'!$B$2:$B$10</c:f>
              <c:numCache>
                <c:formatCode>0.0%</c:formatCode>
                <c:ptCount val="9"/>
                <c:pt idx="0">
                  <c:v>0.44800000000000001</c:v>
                </c:pt>
                <c:pt idx="1">
                  <c:v>0.36299999999999999</c:v>
                </c:pt>
                <c:pt idx="2">
                  <c:v>0.35499999999999998</c:v>
                </c:pt>
                <c:pt idx="3">
                  <c:v>0.28699999999999998</c:v>
                </c:pt>
                <c:pt idx="4">
                  <c:v>0.27100000000000002</c:v>
                </c:pt>
                <c:pt idx="5">
                  <c:v>0.252</c:v>
                </c:pt>
                <c:pt idx="6">
                  <c:v>0.29299999999999998</c:v>
                </c:pt>
                <c:pt idx="7">
                  <c:v>0.29899999999999999</c:v>
                </c:pt>
                <c:pt idx="8">
                  <c:v>0.14000000000000001</c:v>
                </c:pt>
              </c:numCache>
            </c:numRef>
          </c:val>
        </c:ser>
        <c:dLbls>
          <c:showLegendKey val="0"/>
          <c:showVal val="0"/>
          <c:showCatName val="0"/>
          <c:showSerName val="0"/>
          <c:showPercent val="0"/>
          <c:showBubbleSize val="0"/>
        </c:dLbls>
        <c:gapWidth val="150"/>
        <c:axId val="246181888"/>
        <c:axId val="246183424"/>
      </c:barChart>
      <c:catAx>
        <c:axId val="246181888"/>
        <c:scaling>
          <c:orientation val="minMax"/>
        </c:scaling>
        <c:delete val="0"/>
        <c:axPos val="b"/>
        <c:numFmt formatCode="General" sourceLinked="1"/>
        <c:majorTickMark val="out"/>
        <c:minorTickMark val="none"/>
        <c:tickLblPos val="nextTo"/>
        <c:crossAx val="246183424"/>
        <c:crosses val="autoZero"/>
        <c:auto val="1"/>
        <c:lblAlgn val="ctr"/>
        <c:lblOffset val="100"/>
        <c:noMultiLvlLbl val="0"/>
      </c:catAx>
      <c:valAx>
        <c:axId val="246183424"/>
        <c:scaling>
          <c:orientation val="minMax"/>
        </c:scaling>
        <c:delete val="1"/>
        <c:axPos val="l"/>
        <c:majorGridlines/>
        <c:numFmt formatCode="0.0%" sourceLinked="1"/>
        <c:majorTickMark val="out"/>
        <c:minorTickMark val="none"/>
        <c:tickLblPos val="nextTo"/>
        <c:crossAx val="246181888"/>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AT"/>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Stormverbrauch!$B$1</c:f>
              <c:strCache>
                <c:ptCount val="1"/>
              </c:strCache>
            </c:strRef>
          </c:tx>
          <c:spPr>
            <a:solidFill>
              <a:schemeClr val="accent1">
                <a:lumMod val="60000"/>
                <a:lumOff val="40000"/>
              </a:schemeClr>
            </a:solidFill>
          </c:spPr>
          <c:invertIfNegative val="0"/>
          <c:dPt>
            <c:idx val="3"/>
            <c:invertIfNegative val="0"/>
            <c:bubble3D val="0"/>
            <c:spPr>
              <a:solidFill>
                <a:schemeClr val="accent1">
                  <a:lumMod val="60000"/>
                  <a:lumOff val="40000"/>
                </a:schemeClr>
              </a:solidFill>
            </c:spPr>
          </c:dPt>
          <c:dPt>
            <c:idx val="4"/>
            <c:invertIfNegative val="0"/>
            <c:bubble3D val="0"/>
            <c:spPr>
              <a:solidFill>
                <a:schemeClr val="accent1">
                  <a:lumMod val="60000"/>
                  <a:lumOff val="40000"/>
                </a:schemeClr>
              </a:solidFill>
            </c:spPr>
          </c:dPt>
          <c:dLbls>
            <c:showLegendKey val="0"/>
            <c:showVal val="1"/>
            <c:showCatName val="0"/>
            <c:showSerName val="0"/>
            <c:showPercent val="0"/>
            <c:showBubbleSize val="0"/>
            <c:showLeaderLines val="0"/>
          </c:dLbls>
          <c:cat>
            <c:numRef>
              <c:f>Stormverbrauch!$A$2:$A$10</c:f>
              <c:numCache>
                <c:formatCode>General</c:formatCode>
                <c:ptCount val="9"/>
                <c:pt idx="0">
                  <c:v>2012</c:v>
                </c:pt>
                <c:pt idx="1">
                  <c:v>2013</c:v>
                </c:pt>
                <c:pt idx="2">
                  <c:v>2014</c:v>
                </c:pt>
                <c:pt idx="3">
                  <c:v>2015</c:v>
                </c:pt>
                <c:pt idx="4">
                  <c:v>2016</c:v>
                </c:pt>
                <c:pt idx="5">
                  <c:v>2017</c:v>
                </c:pt>
                <c:pt idx="6">
                  <c:v>2018</c:v>
                </c:pt>
                <c:pt idx="7">
                  <c:v>2019</c:v>
                </c:pt>
                <c:pt idx="8">
                  <c:v>2020</c:v>
                </c:pt>
              </c:numCache>
            </c:numRef>
          </c:cat>
          <c:val>
            <c:numRef>
              <c:f>Stormverbrauch!$B$2:$B$10</c:f>
              <c:numCache>
                <c:formatCode>General</c:formatCode>
                <c:ptCount val="9"/>
                <c:pt idx="0">
                  <c:v>4.42</c:v>
                </c:pt>
                <c:pt idx="1">
                  <c:v>4.29</c:v>
                </c:pt>
                <c:pt idx="2">
                  <c:v>3.99</c:v>
                </c:pt>
                <c:pt idx="3">
                  <c:v>3.99</c:v>
                </c:pt>
                <c:pt idx="4">
                  <c:v>3.79</c:v>
                </c:pt>
                <c:pt idx="5">
                  <c:v>3.52</c:v>
                </c:pt>
                <c:pt idx="6">
                  <c:v>3.24</c:v>
                </c:pt>
                <c:pt idx="7">
                  <c:v>2.72</c:v>
                </c:pt>
                <c:pt idx="8">
                  <c:v>7.13</c:v>
                </c:pt>
              </c:numCache>
            </c:numRef>
          </c:val>
        </c:ser>
        <c:dLbls>
          <c:showLegendKey val="0"/>
          <c:showVal val="0"/>
          <c:showCatName val="0"/>
          <c:showSerName val="0"/>
          <c:showPercent val="0"/>
          <c:showBubbleSize val="0"/>
        </c:dLbls>
        <c:gapWidth val="243"/>
        <c:axId val="245611904"/>
        <c:axId val="245613696"/>
      </c:barChart>
      <c:catAx>
        <c:axId val="245611904"/>
        <c:scaling>
          <c:orientation val="minMax"/>
        </c:scaling>
        <c:delete val="0"/>
        <c:axPos val="b"/>
        <c:numFmt formatCode="General" sourceLinked="1"/>
        <c:majorTickMark val="out"/>
        <c:minorTickMark val="none"/>
        <c:tickLblPos val="nextTo"/>
        <c:crossAx val="245613696"/>
        <c:crosses val="autoZero"/>
        <c:auto val="1"/>
        <c:lblAlgn val="ctr"/>
        <c:lblOffset val="100"/>
        <c:noMultiLvlLbl val="0"/>
      </c:catAx>
      <c:valAx>
        <c:axId val="245613696"/>
        <c:scaling>
          <c:orientation val="minMax"/>
        </c:scaling>
        <c:delete val="1"/>
        <c:axPos val="l"/>
        <c:numFmt formatCode="General" sourceLinked="1"/>
        <c:majorTickMark val="out"/>
        <c:minorTickMark val="none"/>
        <c:tickLblPos val="nextTo"/>
        <c:crossAx val="245611904"/>
        <c:crosses val="autoZero"/>
        <c:crossBetween val="between"/>
      </c:valAx>
      <c:spPr>
        <a:solidFill>
          <a:sysClr val="window" lastClr="FFFFFF"/>
        </a:solidFill>
        <a:ln w="25400">
          <a:noFill/>
        </a:ln>
      </c:spPr>
    </c:plotArea>
    <c:plotVisOnly val="1"/>
    <c:dispBlanksAs val="gap"/>
    <c:showDLblsOverMax val="0"/>
  </c:chart>
  <c:spPr>
    <a:solidFill>
      <a:sysClr val="window" lastClr="FFFFFF"/>
    </a:solidFill>
    <a:ln>
      <a:noFill/>
    </a:ln>
  </c:sp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AT"/>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Gesamtenergiebedarf!$B$1</c:f>
              <c:strCache>
                <c:ptCount val="1"/>
              </c:strCache>
            </c:strRef>
          </c:tx>
          <c:spPr>
            <a:solidFill>
              <a:schemeClr val="accent1">
                <a:lumMod val="60000"/>
                <a:lumOff val="40000"/>
              </a:schemeClr>
            </a:solidFill>
          </c:spPr>
          <c:invertIfNegative val="0"/>
          <c:dPt>
            <c:idx val="3"/>
            <c:invertIfNegative val="0"/>
            <c:bubble3D val="0"/>
            <c:spPr>
              <a:solidFill>
                <a:schemeClr val="accent1">
                  <a:lumMod val="60000"/>
                  <a:lumOff val="40000"/>
                </a:schemeClr>
              </a:solidFill>
            </c:spPr>
          </c:dPt>
          <c:dPt>
            <c:idx val="4"/>
            <c:invertIfNegative val="0"/>
            <c:bubble3D val="0"/>
            <c:spPr>
              <a:solidFill>
                <a:schemeClr val="accent1">
                  <a:lumMod val="60000"/>
                  <a:lumOff val="40000"/>
                </a:schemeClr>
              </a:solidFill>
            </c:spPr>
          </c:dPt>
          <c:dLbls>
            <c:showLegendKey val="0"/>
            <c:showVal val="1"/>
            <c:showCatName val="0"/>
            <c:showSerName val="0"/>
            <c:showPercent val="0"/>
            <c:showBubbleSize val="0"/>
            <c:showLeaderLines val="0"/>
          </c:dLbls>
          <c:cat>
            <c:numRef>
              <c:f>Gesamtenergiebedarf!$A$2:$A$10</c:f>
              <c:numCache>
                <c:formatCode>General</c:formatCode>
                <c:ptCount val="9"/>
                <c:pt idx="0">
                  <c:v>2012</c:v>
                </c:pt>
                <c:pt idx="1">
                  <c:v>2013</c:v>
                </c:pt>
                <c:pt idx="2">
                  <c:v>2014</c:v>
                </c:pt>
                <c:pt idx="3">
                  <c:v>2015</c:v>
                </c:pt>
                <c:pt idx="4">
                  <c:v>2016</c:v>
                </c:pt>
                <c:pt idx="5">
                  <c:v>2017</c:v>
                </c:pt>
                <c:pt idx="6">
                  <c:v>2018</c:v>
                </c:pt>
                <c:pt idx="7">
                  <c:v>2019</c:v>
                </c:pt>
                <c:pt idx="8">
                  <c:v>2020</c:v>
                </c:pt>
              </c:numCache>
            </c:numRef>
          </c:cat>
          <c:val>
            <c:numRef>
              <c:f>Gesamtenergiebedarf!$B$2:$B$10</c:f>
              <c:numCache>
                <c:formatCode>General</c:formatCode>
                <c:ptCount val="9"/>
                <c:pt idx="0">
                  <c:v>8.25</c:v>
                </c:pt>
                <c:pt idx="1">
                  <c:v>8.23</c:v>
                </c:pt>
                <c:pt idx="2">
                  <c:v>7.34</c:v>
                </c:pt>
                <c:pt idx="3">
                  <c:v>7.45</c:v>
                </c:pt>
                <c:pt idx="4">
                  <c:v>7.28</c:v>
                </c:pt>
                <c:pt idx="5">
                  <c:v>6.73</c:v>
                </c:pt>
                <c:pt idx="6">
                  <c:v>6.05</c:v>
                </c:pt>
                <c:pt idx="7">
                  <c:v>5.26</c:v>
                </c:pt>
                <c:pt idx="8">
                  <c:v>13.03</c:v>
                </c:pt>
              </c:numCache>
            </c:numRef>
          </c:val>
        </c:ser>
        <c:dLbls>
          <c:showLegendKey val="0"/>
          <c:showVal val="0"/>
          <c:showCatName val="0"/>
          <c:showSerName val="0"/>
          <c:showPercent val="0"/>
          <c:showBubbleSize val="0"/>
        </c:dLbls>
        <c:gapWidth val="243"/>
        <c:axId val="246975872"/>
        <c:axId val="246981760"/>
      </c:barChart>
      <c:catAx>
        <c:axId val="246975872"/>
        <c:scaling>
          <c:orientation val="minMax"/>
        </c:scaling>
        <c:delete val="0"/>
        <c:axPos val="b"/>
        <c:numFmt formatCode="General" sourceLinked="1"/>
        <c:majorTickMark val="out"/>
        <c:minorTickMark val="none"/>
        <c:tickLblPos val="nextTo"/>
        <c:crossAx val="246981760"/>
        <c:crosses val="autoZero"/>
        <c:auto val="1"/>
        <c:lblAlgn val="ctr"/>
        <c:lblOffset val="100"/>
        <c:noMultiLvlLbl val="0"/>
      </c:catAx>
      <c:valAx>
        <c:axId val="246981760"/>
        <c:scaling>
          <c:orientation val="minMax"/>
        </c:scaling>
        <c:delete val="1"/>
        <c:axPos val="l"/>
        <c:numFmt formatCode="General" sourceLinked="1"/>
        <c:majorTickMark val="out"/>
        <c:minorTickMark val="none"/>
        <c:tickLblPos val="nextTo"/>
        <c:crossAx val="246975872"/>
        <c:crosses val="autoZero"/>
        <c:crossBetween val="between"/>
      </c:valAx>
      <c:spPr>
        <a:noFill/>
        <a:ln w="25400">
          <a:noFill/>
        </a:ln>
      </c:spPr>
    </c:plotArea>
    <c:plotVisOnly val="1"/>
    <c:dispBlanksAs val="gap"/>
    <c:showDLblsOverMax val="0"/>
  </c:chart>
  <c:spPr>
    <a:solidFill>
      <a:sysClr val="window" lastClr="FFFFFF"/>
    </a:solidFill>
    <a:ln>
      <a:noFill/>
    </a:ln>
  </c:sp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AT"/>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manualLayout>
          <c:layoutTarget val="inner"/>
          <c:xMode val="edge"/>
          <c:yMode val="edge"/>
          <c:x val="2.4977293369663943E-2"/>
          <c:y val="6.4291646161417316E-3"/>
          <c:w val="0.95004541326067216"/>
          <c:h val="0.91202248400590546"/>
        </c:manualLayout>
      </c:layout>
      <c:barChart>
        <c:barDir val="col"/>
        <c:grouping val="clustered"/>
        <c:varyColors val="0"/>
        <c:ser>
          <c:idx val="0"/>
          <c:order val="0"/>
          <c:tx>
            <c:strRef>
              <c:f>'CO2 in kgVE'!$B$1</c:f>
              <c:strCache>
                <c:ptCount val="1"/>
              </c:strCache>
            </c:strRef>
          </c:tx>
          <c:spPr>
            <a:solidFill>
              <a:schemeClr val="accent1">
                <a:lumMod val="60000"/>
                <a:lumOff val="40000"/>
              </a:schemeClr>
            </a:solidFill>
          </c:spPr>
          <c:invertIfNegative val="0"/>
          <c:dPt>
            <c:idx val="3"/>
            <c:invertIfNegative val="0"/>
            <c:bubble3D val="0"/>
            <c:spPr>
              <a:solidFill>
                <a:schemeClr val="accent1">
                  <a:lumMod val="60000"/>
                  <a:lumOff val="40000"/>
                </a:schemeClr>
              </a:solidFill>
            </c:spPr>
          </c:dPt>
          <c:dPt>
            <c:idx val="4"/>
            <c:invertIfNegative val="0"/>
            <c:bubble3D val="0"/>
            <c:spPr>
              <a:solidFill>
                <a:schemeClr val="accent1">
                  <a:lumMod val="60000"/>
                  <a:lumOff val="40000"/>
                </a:schemeClr>
              </a:solidFill>
            </c:spPr>
          </c:dPt>
          <c:dLbls>
            <c:showLegendKey val="0"/>
            <c:showVal val="1"/>
            <c:showCatName val="0"/>
            <c:showSerName val="0"/>
            <c:showPercent val="0"/>
            <c:showBubbleSize val="0"/>
            <c:showLeaderLines val="0"/>
          </c:dLbls>
          <c:cat>
            <c:numRef>
              <c:f>'CO2 in kgVE'!$A$2:$A$10</c:f>
              <c:numCache>
                <c:formatCode>General</c:formatCode>
                <c:ptCount val="9"/>
                <c:pt idx="0">
                  <c:v>2012</c:v>
                </c:pt>
                <c:pt idx="1">
                  <c:v>2013</c:v>
                </c:pt>
                <c:pt idx="2">
                  <c:v>2014</c:v>
                </c:pt>
                <c:pt idx="3">
                  <c:v>2015</c:v>
                </c:pt>
                <c:pt idx="4">
                  <c:v>2016</c:v>
                </c:pt>
                <c:pt idx="5">
                  <c:v>2017</c:v>
                </c:pt>
                <c:pt idx="6">
                  <c:v>2018</c:v>
                </c:pt>
                <c:pt idx="7">
                  <c:v>2019</c:v>
                </c:pt>
                <c:pt idx="8">
                  <c:v>2020</c:v>
                </c:pt>
              </c:numCache>
            </c:numRef>
          </c:cat>
          <c:val>
            <c:numRef>
              <c:f>'CO2 in kgVE'!$B$2:$B$10</c:f>
              <c:numCache>
                <c:formatCode>General</c:formatCode>
                <c:ptCount val="9"/>
                <c:pt idx="0">
                  <c:v>1.95</c:v>
                </c:pt>
                <c:pt idx="1">
                  <c:v>1.73</c:v>
                </c:pt>
                <c:pt idx="2">
                  <c:v>1.54</c:v>
                </c:pt>
                <c:pt idx="3">
                  <c:v>1.37</c:v>
                </c:pt>
                <c:pt idx="4">
                  <c:v>1.34</c:v>
                </c:pt>
                <c:pt idx="5">
                  <c:v>1.1200000000000001</c:v>
                </c:pt>
                <c:pt idx="6">
                  <c:v>0.68</c:v>
                </c:pt>
                <c:pt idx="7">
                  <c:v>0.57999999999999996</c:v>
                </c:pt>
                <c:pt idx="8">
                  <c:v>1.32</c:v>
                </c:pt>
              </c:numCache>
            </c:numRef>
          </c:val>
        </c:ser>
        <c:dLbls>
          <c:showLegendKey val="0"/>
          <c:showVal val="0"/>
          <c:showCatName val="0"/>
          <c:showSerName val="0"/>
          <c:showPercent val="0"/>
          <c:showBubbleSize val="0"/>
        </c:dLbls>
        <c:gapWidth val="243"/>
        <c:axId val="246750592"/>
        <c:axId val="246789248"/>
      </c:barChart>
      <c:catAx>
        <c:axId val="246750592"/>
        <c:scaling>
          <c:orientation val="minMax"/>
        </c:scaling>
        <c:delete val="0"/>
        <c:axPos val="b"/>
        <c:numFmt formatCode="General" sourceLinked="1"/>
        <c:majorTickMark val="out"/>
        <c:minorTickMark val="none"/>
        <c:tickLblPos val="nextTo"/>
        <c:crossAx val="246789248"/>
        <c:crosses val="autoZero"/>
        <c:auto val="1"/>
        <c:lblAlgn val="ctr"/>
        <c:lblOffset val="100"/>
        <c:noMultiLvlLbl val="0"/>
      </c:catAx>
      <c:valAx>
        <c:axId val="246789248"/>
        <c:scaling>
          <c:orientation val="minMax"/>
        </c:scaling>
        <c:delete val="1"/>
        <c:axPos val="l"/>
        <c:numFmt formatCode="General" sourceLinked="1"/>
        <c:majorTickMark val="out"/>
        <c:minorTickMark val="none"/>
        <c:tickLblPos val="nextTo"/>
        <c:crossAx val="246750592"/>
        <c:crosses val="autoZero"/>
        <c:crossBetween val="between"/>
      </c:valAx>
      <c:spPr>
        <a:noFill/>
        <a:ln w="25400">
          <a:noFill/>
        </a:ln>
      </c:spPr>
    </c:plotArea>
    <c:plotVisOnly val="1"/>
    <c:dispBlanksAs val="gap"/>
    <c:showDLblsOverMax val="0"/>
  </c:chart>
  <c:spPr>
    <a:noFill/>
    <a:ln>
      <a:noFill/>
    </a:ln>
  </c:sp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AT"/>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pieChart>
        <c:varyColors val="1"/>
        <c:ser>
          <c:idx val="0"/>
          <c:order val="0"/>
          <c:dPt>
            <c:idx val="0"/>
            <c:bubble3D val="0"/>
          </c:dPt>
          <c:dPt>
            <c:idx val="1"/>
            <c:bubble3D val="0"/>
          </c:dPt>
          <c:dPt>
            <c:idx val="2"/>
            <c:bubble3D val="0"/>
          </c:dPt>
          <c:dPt>
            <c:idx val="3"/>
            <c:bubble3D val="0"/>
          </c:dPt>
          <c:dPt>
            <c:idx val="4"/>
            <c:bubble3D val="0"/>
          </c:dPt>
          <c:dLbls>
            <c:dLbl>
              <c:idx val="1"/>
              <c:layout>
                <c:manualLayout>
                  <c:x val="-0.13702387075517214"/>
                  <c:y val="0.27724368241612823"/>
                </c:manualLayout>
              </c:layout>
              <c:tx>
                <c:rich>
                  <a:bodyPr/>
                  <a:lstStyle/>
                  <a:p>
                    <a:r>
                      <a:rPr lang="en-US" sz="1200" u="none"/>
                      <a:t>Flugverkehr</a:t>
                    </a:r>
                    <a:r>
                      <a:rPr lang="en-US" sz="1200" u="sng"/>
                      <a:t> </a:t>
                    </a:r>
                    <a:br>
                      <a:rPr lang="en-US" sz="1200" u="sng"/>
                    </a:br>
                    <a:r>
                      <a:rPr lang="en-US" sz="1200" u="sng"/>
                      <a:t>
122.397 t</a:t>
                    </a:r>
                    <a:r>
                      <a:rPr lang="en-US" sz="1200" b="1"/>
                      <a:t>
80%</a:t>
                    </a:r>
                    <a:endParaRPr lang="en-US" b="1"/>
                  </a:p>
                </c:rich>
              </c:tx>
              <c:dLblPos val="bestFit"/>
              <c:showLegendKey val="0"/>
              <c:showVal val="0"/>
              <c:showCatName val="0"/>
              <c:showSerName val="0"/>
              <c:showPercent val="0"/>
              <c:showBubbleSize val="0"/>
            </c:dLbl>
            <c:dLbl>
              <c:idx val="2"/>
              <c:layout>
                <c:manualLayout>
                  <c:x val="-0.111320839368395"/>
                  <c:y val="0"/>
                </c:manualLayout>
              </c:layout>
              <c:tx>
                <c:rich>
                  <a:bodyPr/>
                  <a:lstStyle/>
                  <a:p>
                    <a:r>
                      <a:rPr lang="en-US" sz="1200"/>
                      <a:t>Flugzeugabfertigung </a:t>
                    </a:r>
                    <a:br>
                      <a:rPr lang="en-US" sz="1200"/>
                    </a:br>
                    <a:r>
                      <a:rPr lang="en-US" sz="1200" u="sng"/>
                      <a:t>
9.882 t</a:t>
                    </a:r>
                    <a:r>
                      <a:rPr lang="en-US" sz="1200" b="1"/>
                      <a:t>
6%</a:t>
                    </a:r>
                    <a:endParaRPr lang="en-US" b="1"/>
                  </a:p>
                </c:rich>
              </c:tx>
              <c:dLblPos val="bestFit"/>
              <c:showLegendKey val="0"/>
              <c:showVal val="0"/>
              <c:showCatName val="0"/>
              <c:showSerName val="0"/>
              <c:showPercent val="0"/>
              <c:showBubbleSize val="0"/>
            </c:dLbl>
            <c:dLbl>
              <c:idx val="3"/>
              <c:layout>
                <c:manualLayout>
                  <c:x val="-5.7142129896081022E-2"/>
                  <c:y val="-0.10689204954504483"/>
                </c:manualLayout>
              </c:layout>
              <c:tx>
                <c:rich>
                  <a:bodyPr/>
                  <a:lstStyle/>
                  <a:p>
                    <a:r>
                      <a:rPr lang="en-US" sz="1200"/>
                      <a:t>Stationäre oder infrastrukturbezogene </a:t>
                    </a:r>
                    <a:r>
                      <a:rPr lang="en-US" sz="1200" u="none"/>
                      <a:t>Quellen </a:t>
                    </a:r>
                  </a:p>
                  <a:p>
                    <a:endParaRPr lang="en-US" sz="1200" u="none"/>
                  </a:p>
                  <a:p>
                    <a:r>
                      <a:rPr lang="en-US" sz="1200" u="sng"/>
                      <a:t>17.796 t</a:t>
                    </a:r>
                    <a:r>
                      <a:rPr lang="en-US" sz="1200"/>
                      <a:t>
</a:t>
                    </a:r>
                    <a:r>
                      <a:rPr lang="en-US" sz="1200" b="1"/>
                      <a:t>12%</a:t>
                    </a:r>
                    <a:endParaRPr lang="en-US" b="1"/>
                  </a:p>
                </c:rich>
              </c:tx>
              <c:dLblPos val="bestFit"/>
              <c:showLegendKey val="0"/>
              <c:showVal val="0"/>
              <c:showCatName val="0"/>
              <c:showSerName val="0"/>
              <c:showPercent val="0"/>
              <c:showBubbleSize val="0"/>
            </c:dLbl>
            <c:dLbl>
              <c:idx val="4"/>
              <c:layout>
                <c:manualLayout>
                  <c:x val="-5.7756616692263854E-2"/>
                  <c:y val="-0.25539968023247073"/>
                </c:manualLayout>
              </c:layout>
              <c:tx>
                <c:rich>
                  <a:bodyPr/>
                  <a:lstStyle/>
                  <a:p>
                    <a:r>
                      <a:rPr lang="en-US" sz="1200"/>
                      <a:t>Landseitiger</a:t>
                    </a:r>
                    <a:br>
                      <a:rPr lang="en-US" sz="1200"/>
                    </a:br>
                    <a:r>
                      <a:rPr lang="en-US" sz="1200" u="none"/>
                      <a:t>Kfz-Verkehr</a:t>
                    </a:r>
                    <a:r>
                      <a:rPr lang="en-US" sz="1200" u="sng"/>
                      <a:t/>
                    </a:r>
                    <a:br>
                      <a:rPr lang="en-US" sz="1200" u="sng"/>
                    </a:br>
                    <a:r>
                      <a:rPr lang="en-US" sz="1200" u="sng"/>
                      <a:t> 
2.278 </a:t>
                    </a:r>
                    <a:r>
                      <a:rPr lang="en-US" sz="1200" b="0"/>
                      <a:t>t</a:t>
                    </a:r>
                    <a:r>
                      <a:rPr lang="en-US" sz="1200" b="1"/>
                      <a:t>
2%</a:t>
                    </a:r>
                    <a:endParaRPr lang="en-US" b="1"/>
                  </a:p>
                </c:rich>
              </c:tx>
              <c:dLblPos val="bestFit"/>
              <c:showLegendKey val="0"/>
              <c:showVal val="0"/>
              <c:showCatName val="0"/>
              <c:showSerName val="0"/>
              <c:showPercent val="0"/>
              <c:showBubbleSize val="0"/>
            </c:dLbl>
            <c:txPr>
              <a:bodyPr/>
              <a:lstStyle/>
              <a:p>
                <a:pPr>
                  <a:defRPr sz="1200"/>
                </a:pPr>
                <a:endParaRPr lang="de-DE"/>
              </a:p>
            </c:txPr>
            <c:showLegendKey val="0"/>
            <c:showVal val="0"/>
            <c:showCatName val="1"/>
            <c:showSerName val="0"/>
            <c:showPercent val="1"/>
            <c:showBubbleSize val="0"/>
            <c:showLeaderLines val="1"/>
          </c:dLbls>
          <c:cat>
            <c:strRef>
              <c:f>'CO2 Quellengruppen'!$A$1:$A$5</c:f>
              <c:strCache>
                <c:ptCount val="5"/>
                <c:pt idx="0">
                  <c:v>CO2 Emissionen der unterschiedlichen Quellgruppen (gesamt 152.353 t) für 2020</c:v>
                </c:pt>
                <c:pt idx="1">
                  <c:v>Flugverkehr (122.397 t)</c:v>
                </c:pt>
                <c:pt idx="2">
                  <c:v>Stationäre oder infrastrukturbezogene Quellen  (17.796 t)</c:v>
                </c:pt>
                <c:pt idx="3">
                  <c:v>Flugzeugabfertigung (9.882 t)</c:v>
                </c:pt>
                <c:pt idx="4">
                  <c:v>Landseitiger Kfz-Verkehr (2.278 t)</c:v>
                </c:pt>
              </c:strCache>
            </c:strRef>
          </c:cat>
          <c:val>
            <c:numRef>
              <c:f>'CO2 Quellengruppen'!$B$1:$B$5</c:f>
              <c:numCache>
                <c:formatCode>0%</c:formatCode>
                <c:ptCount val="5"/>
                <c:pt idx="1">
                  <c:v>0.8</c:v>
                </c:pt>
                <c:pt idx="2">
                  <c:v>0.12</c:v>
                </c:pt>
                <c:pt idx="3">
                  <c:v>0.06</c:v>
                </c:pt>
                <c:pt idx="4">
                  <c:v>0.02</c:v>
                </c:pt>
              </c:numCache>
            </c:numRef>
          </c:val>
        </c:ser>
        <c:dLbls>
          <c:showLegendKey val="0"/>
          <c:showVal val="0"/>
          <c:showCatName val="0"/>
          <c:showSerName val="0"/>
          <c:showPercent val="0"/>
          <c:showBubbleSize val="0"/>
          <c:showLeaderLines val="1"/>
        </c:dLbls>
        <c:firstSliceAng val="250"/>
      </c:pieChart>
      <c:spPr>
        <a:noFill/>
        <a:ln w="25400">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AT"/>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4142266540452936"/>
          <c:y val="0.21703725634337481"/>
          <c:w val="0.71829973609856146"/>
          <c:h val="0.77630673889480717"/>
        </c:manualLayout>
      </c:layout>
      <c:pieChart>
        <c:varyColors val="1"/>
        <c:ser>
          <c:idx val="0"/>
          <c:order val="0"/>
          <c:dPt>
            <c:idx val="0"/>
            <c:bubble3D val="0"/>
          </c:dPt>
          <c:dPt>
            <c:idx val="1"/>
            <c:bubble3D val="0"/>
          </c:dPt>
          <c:dPt>
            <c:idx val="2"/>
            <c:bubble3D val="0"/>
          </c:dPt>
          <c:dPt>
            <c:idx val="3"/>
            <c:bubble3D val="0"/>
          </c:dPt>
          <c:dPt>
            <c:idx val="4"/>
            <c:bubble3D val="0"/>
          </c:dPt>
          <c:dLbls>
            <c:dLbl>
              <c:idx val="1"/>
              <c:layout>
                <c:manualLayout>
                  <c:x val="8.6804544652506671E-2"/>
                  <c:y val="-0.12189143238538482"/>
                </c:manualLayout>
              </c:layout>
              <c:tx>
                <c:rich>
                  <a:bodyPr/>
                  <a:lstStyle/>
                  <a:p>
                    <a:r>
                      <a:rPr lang="en-US" sz="1200" u="none"/>
                      <a:t>Flugverkehr</a:t>
                    </a:r>
                    <a:r>
                      <a:rPr lang="en-US" sz="1200" u="sng"/>
                      <a:t> </a:t>
                    </a:r>
                    <a:br>
                      <a:rPr lang="en-US" sz="1200" u="sng"/>
                    </a:br>
                    <a:r>
                      <a:rPr lang="en-US" sz="1200" u="sng"/>
                      <a:t>
307.282</a:t>
                    </a:r>
                    <a:r>
                      <a:rPr lang="en-US" sz="1200"/>
                      <a:t>t</a:t>
                    </a:r>
                    <a:r>
                      <a:rPr lang="en-US" sz="1200" b="1"/>
                      <a:t>
82%</a:t>
                    </a:r>
                    <a:endParaRPr lang="en-US" b="1"/>
                  </a:p>
                </c:rich>
              </c:tx>
              <c:dLblPos val="bestFit"/>
              <c:showLegendKey val="0"/>
              <c:showVal val="0"/>
              <c:showCatName val="0"/>
              <c:showSerName val="0"/>
              <c:showPercent val="0"/>
              <c:showBubbleSize val="0"/>
            </c:dLbl>
            <c:dLbl>
              <c:idx val="2"/>
              <c:layout>
                <c:manualLayout>
                  <c:x val="-0.17462503271392746"/>
                  <c:y val="-1.4079284572633339E-2"/>
                </c:manualLayout>
              </c:layout>
              <c:tx>
                <c:rich>
                  <a:bodyPr/>
                  <a:lstStyle/>
                  <a:p>
                    <a:r>
                      <a:rPr lang="en-US" sz="1200"/>
                      <a:t>Nicht direkt durch den Flughafen-betreiber beeinflussbar</a:t>
                    </a:r>
                  </a:p>
                  <a:p>
                    <a:endParaRPr lang="en-US" sz="1200"/>
                  </a:p>
                  <a:p>
                    <a:r>
                      <a:rPr lang="en-US" sz="1200" u="sng"/>
                      <a:t>142.092 t</a:t>
                    </a:r>
                    <a:r>
                      <a:rPr lang="en-US" sz="1200" b="1"/>
                      <a:t>
93%</a:t>
                    </a:r>
                    <a:endParaRPr lang="en-US" b="1"/>
                  </a:p>
                </c:rich>
              </c:tx>
              <c:dLblPos val="bestFit"/>
              <c:showLegendKey val="0"/>
              <c:showVal val="0"/>
              <c:showCatName val="0"/>
              <c:showSerName val="0"/>
              <c:showPercent val="0"/>
              <c:showBubbleSize val="0"/>
            </c:dLbl>
            <c:dLbl>
              <c:idx val="3"/>
              <c:layout>
                <c:manualLayout>
                  <c:x val="-0.1200445674262727"/>
                  <c:y val="-0.27783695053460344"/>
                </c:manualLayout>
              </c:layout>
              <c:tx>
                <c:rich>
                  <a:bodyPr/>
                  <a:lstStyle/>
                  <a:p>
                    <a:r>
                      <a:rPr lang="en-US" sz="1200"/>
                      <a:t>Beeinflussbar durch den Flughafen-betreiber</a:t>
                    </a:r>
                  </a:p>
                  <a:p>
                    <a:endParaRPr lang="en-US" sz="1200"/>
                  </a:p>
                  <a:p>
                    <a:r>
                      <a:rPr lang="en-US" sz="1200" u="sng"/>
                      <a:t>10.261 t</a:t>
                    </a:r>
                  </a:p>
                  <a:p>
                    <a:r>
                      <a:rPr lang="en-US" sz="1200" b="1"/>
                      <a:t>7%</a:t>
                    </a:r>
                    <a:endParaRPr lang="en-US" sz="1100" b="1"/>
                  </a:p>
                </c:rich>
              </c:tx>
              <c:dLblPos val="bestFit"/>
              <c:showLegendKey val="0"/>
              <c:showVal val="0"/>
              <c:showCatName val="0"/>
              <c:showSerName val="0"/>
              <c:showPercent val="0"/>
              <c:showBubbleSize val="0"/>
            </c:dLbl>
            <c:dLbl>
              <c:idx val="4"/>
              <c:layout>
                <c:manualLayout>
                  <c:x val="0.31377847528509106"/>
                  <c:y val="1.9588981789647429E-2"/>
                </c:manualLayout>
              </c:layout>
              <c:tx>
                <c:rich>
                  <a:bodyPr/>
                  <a:lstStyle/>
                  <a:p>
                    <a:r>
                      <a:rPr lang="en-US" sz="1200"/>
                      <a:t>Landseitiger</a:t>
                    </a:r>
                    <a:br>
                      <a:rPr lang="en-US" sz="1200"/>
                    </a:br>
                    <a:r>
                      <a:rPr lang="en-US" sz="1200" u="none"/>
                      <a:t>Kfz-Verkehr</a:t>
                    </a:r>
                    <a:r>
                      <a:rPr lang="en-US" sz="1200" u="sng"/>
                      <a:t/>
                    </a:r>
                    <a:br>
                      <a:rPr lang="en-US" sz="1200" u="sng"/>
                    </a:br>
                    <a:r>
                      <a:rPr lang="en-US" sz="1200" u="sng"/>
                      <a:t> 
7.414</a:t>
                    </a:r>
                    <a:r>
                      <a:rPr lang="en-US" sz="1200" b="0"/>
                      <a:t>t</a:t>
                    </a:r>
                    <a:r>
                      <a:rPr lang="en-US" sz="1200" b="1"/>
                      <a:t>
2%</a:t>
                    </a:r>
                    <a:endParaRPr lang="en-US" b="1"/>
                  </a:p>
                </c:rich>
              </c:tx>
              <c:dLblPos val="bestFit"/>
              <c:showLegendKey val="0"/>
              <c:showVal val="0"/>
              <c:showCatName val="0"/>
              <c:showSerName val="0"/>
              <c:showPercent val="0"/>
              <c:showBubbleSize val="0"/>
            </c:dLbl>
            <c:txPr>
              <a:bodyPr/>
              <a:lstStyle/>
              <a:p>
                <a:pPr>
                  <a:defRPr sz="1200"/>
                </a:pPr>
                <a:endParaRPr lang="de-DE"/>
              </a:p>
            </c:txPr>
            <c:showLegendKey val="0"/>
            <c:showVal val="0"/>
            <c:showCatName val="1"/>
            <c:showSerName val="0"/>
            <c:showPercent val="1"/>
            <c:showBubbleSize val="0"/>
            <c:showLeaderLines val="1"/>
          </c:dLbls>
          <c:cat>
            <c:strRef>
              <c:f>'CO2 nach Beeinflussung'!$A$1:$A$5</c:f>
              <c:strCache>
                <c:ptCount val="4"/>
                <c:pt idx="0">
                  <c:v>CO2 Emissionen nach Beeinflussung (gesamt 152.353 t) für 2020</c:v>
                </c:pt>
                <c:pt idx="2">
                  <c:v>nicht direkt durch den Flughafenbetreiber beeinflussbar (142.092 t)</c:v>
                </c:pt>
                <c:pt idx="3">
                  <c:v>Beeinflussbar durch den Flughafenbetreiber (10.261 t)</c:v>
                </c:pt>
              </c:strCache>
            </c:strRef>
          </c:cat>
          <c:val>
            <c:numRef>
              <c:f>'CO2 nach Beeinflussung'!$B$1:$B$5</c:f>
              <c:numCache>
                <c:formatCode>General</c:formatCode>
                <c:ptCount val="5"/>
                <c:pt idx="2" formatCode="0%">
                  <c:v>0.93</c:v>
                </c:pt>
                <c:pt idx="3" formatCode="0%">
                  <c:v>7.0000000000000007E-2</c:v>
                </c:pt>
              </c:numCache>
            </c:numRef>
          </c:val>
        </c:ser>
        <c:dLbls>
          <c:showLegendKey val="0"/>
          <c:showVal val="0"/>
          <c:showCatName val="0"/>
          <c:showSerName val="0"/>
          <c:showPercent val="0"/>
          <c:showBubbleSize val="0"/>
          <c:showLeaderLines val="1"/>
        </c:dLbls>
        <c:firstSliceAng val="278"/>
      </c:pieChart>
      <c:spPr>
        <a:noFill/>
        <a:ln w="25400">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0</xdr:colOff>
      <xdr:row>35</xdr:row>
      <xdr:rowOff>182213</xdr:rowOff>
    </xdr:to>
    <xdr:pic>
      <xdr:nvPicPr>
        <xdr:cNvPr id="2" name="Grafik 1"/>
        <xdr:cNvPicPr>
          <a:picLocks noChangeAspect="1"/>
        </xdr:cNvPicPr>
      </xdr:nvPicPr>
      <xdr:blipFill>
        <a:blip xmlns:r="http://schemas.openxmlformats.org/officeDocument/2006/relationships" r:embed="rId1"/>
        <a:stretch>
          <a:fillRect/>
        </a:stretch>
      </xdr:blipFill>
      <xdr:spPr>
        <a:xfrm>
          <a:off x="0" y="0"/>
          <a:ext cx="6339840" cy="658301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65116</xdr:colOff>
      <xdr:row>12</xdr:row>
      <xdr:rowOff>89361</xdr:rowOff>
    </xdr:from>
    <xdr:to>
      <xdr:col>3</xdr:col>
      <xdr:colOff>57496</xdr:colOff>
      <xdr:row>33</xdr:row>
      <xdr:rowOff>112222</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659475</xdr:colOff>
      <xdr:row>23</xdr:row>
      <xdr:rowOff>166254</xdr:rowOff>
    </xdr:from>
    <xdr:to>
      <xdr:col>2</xdr:col>
      <xdr:colOff>1022464</xdr:colOff>
      <xdr:row>26</xdr:row>
      <xdr:rowOff>173874</xdr:rowOff>
    </xdr:to>
    <xdr:sp macro="" textlink="">
      <xdr:nvSpPr>
        <xdr:cNvPr id="3" name="Pfeil nach rechts 2"/>
        <xdr:cNvSpPr/>
      </xdr:nvSpPr>
      <xdr:spPr>
        <a:xfrm>
          <a:off x="659475" y="4571999"/>
          <a:ext cx="4635731" cy="581199"/>
        </a:xfrm>
        <a:prstGeom prst="right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de-AT" sz="1100" b="1"/>
            <a:t>2012-2020: +57,9%</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81742</xdr:colOff>
      <xdr:row>12</xdr:row>
      <xdr:rowOff>1385</xdr:rowOff>
    </xdr:from>
    <xdr:to>
      <xdr:col>3</xdr:col>
      <xdr:colOff>74122</xdr:colOff>
      <xdr:row>33</xdr:row>
      <xdr:rowOff>62345</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708659</xdr:colOff>
      <xdr:row>26</xdr:row>
      <xdr:rowOff>166254</xdr:rowOff>
    </xdr:from>
    <xdr:to>
      <xdr:col>2</xdr:col>
      <xdr:colOff>1039090</xdr:colOff>
      <xdr:row>29</xdr:row>
      <xdr:rowOff>173875</xdr:rowOff>
    </xdr:to>
    <xdr:sp macro="" textlink="">
      <xdr:nvSpPr>
        <xdr:cNvPr id="3" name="Pfeil nach rechts 2"/>
        <xdr:cNvSpPr/>
      </xdr:nvSpPr>
      <xdr:spPr>
        <a:xfrm>
          <a:off x="708659" y="5178829"/>
          <a:ext cx="4603173" cy="581199"/>
        </a:xfrm>
        <a:prstGeom prst="right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de-AT" sz="1100" b="1"/>
            <a:t>2012-2020: -32,3%</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207818</xdr:colOff>
      <xdr:row>6</xdr:row>
      <xdr:rowOff>47797</xdr:rowOff>
    </xdr:from>
    <xdr:to>
      <xdr:col>6</xdr:col>
      <xdr:colOff>255831</xdr:colOff>
      <xdr:row>35</xdr:row>
      <xdr:rowOff>157941</xdr:rowOff>
    </xdr:to>
    <xdr:graphicFrame macro="">
      <xdr:nvGraphicFramePr>
        <xdr:cNvPr id="31746"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40871</xdr:colOff>
      <xdr:row>6</xdr:row>
      <xdr:rowOff>72736</xdr:rowOff>
    </xdr:from>
    <xdr:to>
      <xdr:col>2</xdr:col>
      <xdr:colOff>818111</xdr:colOff>
      <xdr:row>34</xdr:row>
      <xdr:rowOff>113150</xdr:rowOff>
    </xdr:to>
    <xdr:graphicFrame macro="">
      <xdr:nvGraphicFramePr>
        <xdr:cNvPr id="2"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203456</xdr:colOff>
      <xdr:row>22</xdr:row>
      <xdr:rowOff>38100</xdr:rowOff>
    </xdr:to>
    <xdr:pic>
      <xdr:nvPicPr>
        <xdr:cNvPr id="2" name="Grafik 1"/>
        <xdr:cNvPicPr>
          <a:picLocks noChangeAspect="1"/>
        </xdr:cNvPicPr>
      </xdr:nvPicPr>
      <xdr:blipFill>
        <a:blip xmlns:r="http://schemas.openxmlformats.org/officeDocument/2006/relationships" r:embed="rId1"/>
        <a:stretch>
          <a:fillRect/>
        </a:stretch>
      </xdr:blipFill>
      <xdr:spPr>
        <a:xfrm>
          <a:off x="0" y="0"/>
          <a:ext cx="5750816" cy="40614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164746</xdr:colOff>
      <xdr:row>25</xdr:row>
      <xdr:rowOff>0</xdr:rowOff>
    </xdr:to>
    <xdr:pic>
      <xdr:nvPicPr>
        <xdr:cNvPr id="2" name="Grafik 1"/>
        <xdr:cNvPicPr>
          <a:picLocks noChangeAspect="1"/>
        </xdr:cNvPicPr>
      </xdr:nvPicPr>
      <xdr:blipFill>
        <a:blip xmlns:r="http://schemas.openxmlformats.org/officeDocument/2006/relationships" r:embed="rId1"/>
        <a:stretch>
          <a:fillRect/>
        </a:stretch>
      </xdr:blipFill>
      <xdr:spPr>
        <a:xfrm>
          <a:off x="0" y="0"/>
          <a:ext cx="6504586" cy="457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91440</xdr:colOff>
      <xdr:row>40</xdr:row>
      <xdr:rowOff>53340</xdr:rowOff>
    </xdr:from>
    <xdr:to>
      <xdr:col>0</xdr:col>
      <xdr:colOff>617220</xdr:colOff>
      <xdr:row>41</xdr:row>
      <xdr:rowOff>38100</xdr:rowOff>
    </xdr:to>
    <xdr:sp macro="" textlink="">
      <xdr:nvSpPr>
        <xdr:cNvPr id="2" name="Rechteck 1"/>
        <xdr:cNvSpPr/>
      </xdr:nvSpPr>
      <xdr:spPr>
        <a:xfrm>
          <a:off x="91440" y="7368540"/>
          <a:ext cx="525780" cy="16764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editAs="oneCell">
    <xdr:from>
      <xdr:col>0</xdr:col>
      <xdr:colOff>16316</xdr:colOff>
      <xdr:row>0</xdr:row>
      <xdr:rowOff>48911</xdr:rowOff>
    </xdr:from>
    <xdr:to>
      <xdr:col>20</xdr:col>
      <xdr:colOff>847572</xdr:colOff>
      <xdr:row>60</xdr:row>
      <xdr:rowOff>62593</xdr:rowOff>
    </xdr:to>
    <xdr:pic>
      <xdr:nvPicPr>
        <xdr:cNvPr id="4" name="Grafik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914"/>
        <a:stretch/>
      </xdr:blipFill>
      <xdr:spPr>
        <a:xfrm>
          <a:off x="16316" y="48911"/>
          <a:ext cx="18108689" cy="117492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17</xdr:col>
      <xdr:colOff>64467</xdr:colOff>
      <xdr:row>51</xdr:row>
      <xdr:rowOff>22860</xdr:rowOff>
    </xdr:to>
    <xdr:grpSp>
      <xdr:nvGrpSpPr>
        <xdr:cNvPr id="7" name="Gruppieren 6"/>
        <xdr:cNvGrpSpPr/>
      </xdr:nvGrpSpPr>
      <xdr:grpSpPr>
        <a:xfrm>
          <a:off x="0" y="0"/>
          <a:ext cx="14776856" cy="9895648"/>
          <a:chOff x="7620" y="38100"/>
          <a:chExt cx="13492498" cy="9319260"/>
        </a:xfrm>
      </xdr:grpSpPr>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 y="38100"/>
            <a:ext cx="13492498" cy="931926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 name="Flussdiagramm: Prozess 2"/>
          <xdr:cNvSpPr/>
        </xdr:nvSpPr>
        <xdr:spPr>
          <a:xfrm>
            <a:off x="297180" y="9014460"/>
            <a:ext cx="640080" cy="274320"/>
          </a:xfrm>
          <a:prstGeom prst="flowChartProcess">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pic>
        <xdr:nvPicPr>
          <xdr:cNvPr id="6" name="Grafik 5"/>
          <xdr:cNvPicPr>
            <a:picLocks noChangeAspect="1"/>
          </xdr:cNvPicPr>
        </xdr:nvPicPr>
        <xdr:blipFill>
          <a:blip xmlns:r="http://schemas.openxmlformats.org/officeDocument/2006/relationships" r:embed="rId2"/>
          <a:stretch>
            <a:fillRect/>
          </a:stretch>
        </xdr:blipFill>
        <xdr:spPr>
          <a:xfrm>
            <a:off x="12512040" y="8816340"/>
            <a:ext cx="640135" cy="480060"/>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30480</xdr:colOff>
      <xdr:row>18</xdr:row>
      <xdr:rowOff>65608</xdr:rowOff>
    </xdr:to>
    <xdr:pic>
      <xdr:nvPicPr>
        <xdr:cNvPr id="3" name="Grafik 2"/>
        <xdr:cNvPicPr>
          <a:picLocks noChangeAspect="1"/>
        </xdr:cNvPicPr>
      </xdr:nvPicPr>
      <xdr:blipFill>
        <a:blip xmlns:r="http://schemas.openxmlformats.org/officeDocument/2006/relationships" r:embed="rId1"/>
        <a:stretch>
          <a:fillRect/>
        </a:stretch>
      </xdr:blipFill>
      <xdr:spPr>
        <a:xfrm>
          <a:off x="0" y="0"/>
          <a:ext cx="4305300" cy="33574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xdr:colOff>
      <xdr:row>0</xdr:row>
      <xdr:rowOff>152400</xdr:rowOff>
    </xdr:from>
    <xdr:to>
      <xdr:col>3</xdr:col>
      <xdr:colOff>15240</xdr:colOff>
      <xdr:row>31</xdr:row>
      <xdr:rowOff>122495</xdr:rowOff>
    </xdr:to>
    <xdr:pic>
      <xdr:nvPicPr>
        <xdr:cNvPr id="2" name="Grafik 1"/>
        <xdr:cNvPicPr>
          <a:picLocks noChangeAspect="1"/>
        </xdr:cNvPicPr>
      </xdr:nvPicPr>
      <xdr:blipFill>
        <a:blip xmlns:r="http://schemas.openxmlformats.org/officeDocument/2006/relationships" r:embed="rId1"/>
        <a:stretch>
          <a:fillRect/>
        </a:stretch>
      </xdr:blipFill>
      <xdr:spPr>
        <a:xfrm>
          <a:off x="7620" y="152400"/>
          <a:ext cx="4282440" cy="56850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182880</xdr:colOff>
      <xdr:row>14</xdr:row>
      <xdr:rowOff>179070</xdr:rowOff>
    </xdr:from>
    <xdr:to>
      <xdr:col>4</xdr:col>
      <xdr:colOff>320040</xdr:colOff>
      <xdr:row>29</xdr:row>
      <xdr:rowOff>163830</xdr:rowOff>
    </xdr:to>
    <xdr:graphicFrame macro="">
      <xdr:nvGraphicFramePr>
        <xdr:cNvPr id="6" name="Diagramm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335280</xdr:colOff>
      <xdr:row>13</xdr:row>
      <xdr:rowOff>22860</xdr:rowOff>
    </xdr:from>
    <xdr:to>
      <xdr:col>4</xdr:col>
      <xdr:colOff>30480</xdr:colOff>
      <xdr:row>16</xdr:row>
      <xdr:rowOff>45720</xdr:rowOff>
    </xdr:to>
    <xdr:sp macro="" textlink="">
      <xdr:nvSpPr>
        <xdr:cNvPr id="7" name="Pfeil nach rechts 6"/>
        <xdr:cNvSpPr/>
      </xdr:nvSpPr>
      <xdr:spPr>
        <a:xfrm>
          <a:off x="335280" y="2358736"/>
          <a:ext cx="4533207" cy="588126"/>
        </a:xfrm>
        <a:prstGeom prst="rightArrow">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1100">
              <a:solidFill>
                <a:sysClr val="windowText" lastClr="000000"/>
              </a:solidFill>
            </a:rPr>
            <a:t>2012</a:t>
          </a:r>
          <a:r>
            <a:rPr lang="en-GB" sz="1100" baseline="0">
              <a:solidFill>
                <a:sysClr val="windowText" lastClr="000000"/>
              </a:solidFill>
            </a:rPr>
            <a:t> - 2020: - 68,2%-Punkte</a:t>
          </a:r>
          <a:endParaRPr lang="en-GB" sz="11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6927</xdr:colOff>
      <xdr:row>12</xdr:row>
      <xdr:rowOff>105986</xdr:rowOff>
    </xdr:from>
    <xdr:to>
      <xdr:col>2</xdr:col>
      <xdr:colOff>1454034</xdr:colOff>
      <xdr:row>33</xdr:row>
      <xdr:rowOff>128847</xdr:rowOff>
    </xdr:to>
    <xdr:graphicFrame macro="">
      <xdr:nvGraphicFramePr>
        <xdr:cNvPr id="29697"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556953</xdr:colOff>
      <xdr:row>25</xdr:row>
      <xdr:rowOff>174567</xdr:rowOff>
    </xdr:from>
    <xdr:to>
      <xdr:col>2</xdr:col>
      <xdr:colOff>1022465</xdr:colOff>
      <xdr:row>28</xdr:row>
      <xdr:rowOff>182187</xdr:rowOff>
    </xdr:to>
    <xdr:sp macro="" textlink="">
      <xdr:nvSpPr>
        <xdr:cNvPr id="2" name="Pfeil nach rechts 1"/>
        <xdr:cNvSpPr/>
      </xdr:nvSpPr>
      <xdr:spPr>
        <a:xfrm>
          <a:off x="556953" y="4962698"/>
          <a:ext cx="4738254" cy="581198"/>
        </a:xfrm>
        <a:prstGeom prst="right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de-AT" sz="1100" b="1"/>
            <a:t>2012-2020:</a:t>
          </a:r>
          <a:r>
            <a:rPr lang="de-AT" sz="1100" b="1" baseline="0"/>
            <a:t> </a:t>
          </a:r>
          <a:r>
            <a:rPr lang="de-AT" sz="1100" b="1"/>
            <a:t>+61,3%</a:t>
          </a: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customProperty" Target="../customProperty17.bin"/></Relationships>
</file>

<file path=xl/worksheets/_rels/sheet18.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3" Type="http://schemas.openxmlformats.org/officeDocument/2006/relationships/customProperty" Target="../customProperty19.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customProperty" Target="../customProperty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23.bin"/><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customProperty" Target="../customProperty24.bin"/><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1" Type="http://schemas.openxmlformats.org/officeDocument/2006/relationships/customProperty" Target="../customProperty25.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customProperty" Target="../customProperty26.bin"/><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2" Type="http://schemas.openxmlformats.org/officeDocument/2006/relationships/customProperty" Target="../customProperty27.bin"/><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customProperty" Target="../customProperty28.bin"/></Relationships>
</file>

<file path=xl/worksheets/_rels/sheet29.xml.rels><?xml version="1.0" encoding="UTF-8" standalone="yes"?>
<Relationships xmlns="http://schemas.openxmlformats.org/package/2006/relationships"><Relationship Id="rId1" Type="http://schemas.openxmlformats.org/officeDocument/2006/relationships/customProperty" Target="../customProperty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3.bin"/></Relationships>
</file>

<file path=xl/worksheets/_rels/sheet30.xml.rels><?xml version="1.0" encoding="UTF-8" standalone="yes"?>
<Relationships xmlns="http://schemas.openxmlformats.org/package/2006/relationships"><Relationship Id="rId1" Type="http://schemas.openxmlformats.org/officeDocument/2006/relationships/customProperty" Target="../customProperty30.bin"/></Relationships>
</file>

<file path=xl/worksheets/_rels/sheet31.xml.rels><?xml version="1.0" encoding="UTF-8" standalone="yes"?>
<Relationships xmlns="http://schemas.openxmlformats.org/package/2006/relationships"><Relationship Id="rId2" Type="http://schemas.openxmlformats.org/officeDocument/2006/relationships/customProperty" Target="../customProperty31.bin"/><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customProperty" Target="../customProperty32.bin"/></Relationships>
</file>

<file path=xl/worksheets/_rels/sheet33.xml.rels><?xml version="1.0" encoding="UTF-8" standalone="yes"?>
<Relationships xmlns="http://schemas.openxmlformats.org/package/2006/relationships"><Relationship Id="rId1" Type="http://schemas.openxmlformats.org/officeDocument/2006/relationships/customProperty" Target="../customProperty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9.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abSelected="1" zoomScaleNormal="100" workbookViewId="0">
      <selection activeCell="M15" sqref="M15"/>
    </sheetView>
  </sheetViews>
  <sheetFormatPr baseColWidth="10" defaultRowHeight="15.05" x14ac:dyDescent="0.3"/>
  <cols>
    <col min="1" max="1" width="42.33203125" style="67" customWidth="1"/>
    <col min="2" max="3" width="14.33203125" style="1" customWidth="1"/>
    <col min="4" max="4" width="15.5546875" style="1" customWidth="1"/>
    <col min="5" max="6" width="11.5546875" style="67" customWidth="1"/>
    <col min="7" max="8" width="11.5546875" style="89" customWidth="1"/>
    <col min="9" max="9" width="11.5546875" style="89"/>
    <col min="10" max="10" width="11.5546875" style="316"/>
    <col min="11" max="16384" width="11.5546875" style="67"/>
  </cols>
  <sheetData>
    <row r="1" spans="1:11" ht="19" thickBot="1" x14ac:dyDescent="0.4">
      <c r="A1" s="499" t="s">
        <v>34</v>
      </c>
      <c r="B1" s="498"/>
      <c r="C1" s="498"/>
      <c r="D1" s="498"/>
      <c r="E1" s="498"/>
      <c r="F1" s="498"/>
      <c r="G1" s="498"/>
      <c r="H1" s="498"/>
      <c r="I1" s="498"/>
      <c r="J1" s="498"/>
      <c r="K1" s="500"/>
    </row>
    <row r="2" spans="1:11" ht="15.75" thickBot="1" x14ac:dyDescent="0.35">
      <c r="A2" s="497"/>
      <c r="B2" s="385" t="s">
        <v>49</v>
      </c>
      <c r="C2" s="385">
        <v>2012</v>
      </c>
      <c r="D2" s="385">
        <v>2013</v>
      </c>
      <c r="E2" s="385">
        <v>2014</v>
      </c>
      <c r="F2" s="385">
        <v>2015</v>
      </c>
      <c r="G2" s="45">
        <v>2016</v>
      </c>
      <c r="H2" s="81">
        <v>2017</v>
      </c>
      <c r="I2" s="81">
        <v>2018</v>
      </c>
      <c r="J2" s="81">
        <v>2019</v>
      </c>
      <c r="K2" s="216">
        <v>2020</v>
      </c>
    </row>
    <row r="3" spans="1:11" ht="16.399999999999999" x14ac:dyDescent="0.3">
      <c r="A3" s="23" t="s">
        <v>33</v>
      </c>
      <c r="B3" s="193" t="s">
        <v>32</v>
      </c>
      <c r="C3" s="193">
        <v>10</v>
      </c>
      <c r="D3" s="193">
        <v>10</v>
      </c>
      <c r="E3" s="340">
        <v>10</v>
      </c>
      <c r="F3" s="193">
        <v>10</v>
      </c>
      <c r="G3" s="24">
        <v>10</v>
      </c>
      <c r="H3" s="24">
        <v>10</v>
      </c>
      <c r="I3" s="24">
        <v>10</v>
      </c>
      <c r="J3" s="24">
        <v>10</v>
      </c>
      <c r="K3" s="26">
        <v>10</v>
      </c>
    </row>
    <row r="4" spans="1:11" x14ac:dyDescent="0.3">
      <c r="A4" s="7" t="s">
        <v>157</v>
      </c>
      <c r="B4" s="6" t="s">
        <v>30</v>
      </c>
      <c r="C4" s="171">
        <v>22.2</v>
      </c>
      <c r="D4" s="171">
        <v>22</v>
      </c>
      <c r="E4" s="172">
        <v>22.5</v>
      </c>
      <c r="F4" s="93">
        <v>22.8</v>
      </c>
      <c r="G4" s="173">
        <v>23.352015999999999</v>
      </c>
      <c r="H4" s="93">
        <v>24.4</v>
      </c>
      <c r="I4" s="93">
        <v>27</v>
      </c>
      <c r="J4" s="93">
        <v>31.7</v>
      </c>
      <c r="K4" s="174">
        <v>7.8</v>
      </c>
    </row>
    <row r="5" spans="1:11" x14ac:dyDescent="0.3">
      <c r="A5" s="7" t="s">
        <v>29</v>
      </c>
      <c r="B5" s="6" t="s">
        <v>28</v>
      </c>
      <c r="C5" s="9">
        <v>252276</v>
      </c>
      <c r="D5" s="9">
        <v>256194</v>
      </c>
      <c r="E5" s="73">
        <v>277532</v>
      </c>
      <c r="F5" s="32">
        <v>272575</v>
      </c>
      <c r="G5" s="32">
        <v>282726</v>
      </c>
      <c r="H5" s="32">
        <v>287962</v>
      </c>
      <c r="I5" s="32">
        <v>295427</v>
      </c>
      <c r="J5" s="32">
        <v>283806</v>
      </c>
      <c r="K5" s="86">
        <v>217888</v>
      </c>
    </row>
    <row r="6" spans="1:11" x14ac:dyDescent="0.3">
      <c r="A6" s="7" t="s">
        <v>27</v>
      </c>
      <c r="B6" s="6" t="s">
        <v>13</v>
      </c>
      <c r="C6" s="9">
        <v>244650</v>
      </c>
      <c r="D6" s="9">
        <v>231179</v>
      </c>
      <c r="E6" s="73">
        <v>230781</v>
      </c>
      <c r="F6" s="32">
        <v>226811</v>
      </c>
      <c r="G6" s="32">
        <v>226395</v>
      </c>
      <c r="H6" s="32">
        <v>224568</v>
      </c>
      <c r="I6" s="32">
        <v>241004</v>
      </c>
      <c r="J6" s="32">
        <v>266802</v>
      </c>
      <c r="K6" s="86">
        <v>95880</v>
      </c>
    </row>
    <row r="7" spans="1:11" ht="16.399999999999999" x14ac:dyDescent="0.3">
      <c r="A7" s="7" t="s">
        <v>26</v>
      </c>
      <c r="B7" s="6" t="s">
        <v>13</v>
      </c>
      <c r="C7" s="9">
        <v>24040383</v>
      </c>
      <c r="D7" s="9">
        <v>23878338</v>
      </c>
      <c r="E7" s="73">
        <v>24508038</v>
      </c>
      <c r="F7" s="32">
        <v>24763288</v>
      </c>
      <c r="G7" s="32">
        <v>25415025</v>
      </c>
      <c r="H7" s="32">
        <v>26496620</v>
      </c>
      <c r="I7" s="32">
        <v>29238913</v>
      </c>
      <c r="J7" s="32">
        <v>33716888</v>
      </c>
      <c r="K7" s="86">
        <v>9343564</v>
      </c>
    </row>
    <row r="8" spans="1:11" ht="16.399999999999999" x14ac:dyDescent="0.3">
      <c r="A8" s="7" t="s">
        <v>158</v>
      </c>
      <c r="B8" s="6" t="s">
        <v>23</v>
      </c>
      <c r="C8" s="6">
        <v>660.2</v>
      </c>
      <c r="D8" s="47">
        <v>679.9</v>
      </c>
      <c r="E8" s="75">
        <v>693.4</v>
      </c>
      <c r="F8" s="65">
        <v>720.2</v>
      </c>
      <c r="G8" s="65">
        <v>741.6</v>
      </c>
      <c r="H8" s="90">
        <v>753.2</v>
      </c>
      <c r="I8" s="90">
        <v>799.7</v>
      </c>
      <c r="J8" s="90">
        <v>857.6</v>
      </c>
      <c r="K8" s="8">
        <v>333.7</v>
      </c>
    </row>
    <row r="9" spans="1:11" ht="16.399999999999999" x14ac:dyDescent="0.3">
      <c r="A9" s="7" t="s">
        <v>159</v>
      </c>
      <c r="B9" s="6" t="s">
        <v>23</v>
      </c>
      <c r="C9" s="6">
        <v>127.7</v>
      </c>
      <c r="D9" s="47">
        <v>134.6</v>
      </c>
      <c r="E9" s="75">
        <v>149.4</v>
      </c>
      <c r="F9" s="65">
        <v>171.8</v>
      </c>
      <c r="G9" s="76">
        <v>172</v>
      </c>
      <c r="H9" s="90">
        <v>191.8</v>
      </c>
      <c r="I9" s="90">
        <v>220.8</v>
      </c>
      <c r="J9" s="90">
        <v>252.3</v>
      </c>
      <c r="K9" s="8">
        <v>-86.5</v>
      </c>
    </row>
    <row r="10" spans="1:11" ht="16.399999999999999" x14ac:dyDescent="0.3">
      <c r="A10" s="7" t="s">
        <v>160</v>
      </c>
      <c r="B10" s="6" t="s">
        <v>23</v>
      </c>
      <c r="C10" s="6">
        <v>78.7</v>
      </c>
      <c r="D10" s="47">
        <v>80.7</v>
      </c>
      <c r="E10" s="75">
        <v>91.9</v>
      </c>
      <c r="F10" s="65">
        <v>111.8</v>
      </c>
      <c r="G10" s="65">
        <v>112.6</v>
      </c>
      <c r="H10" s="90">
        <v>126.9</v>
      </c>
      <c r="I10" s="90">
        <v>151.9</v>
      </c>
      <c r="J10" s="90">
        <v>175.7</v>
      </c>
      <c r="K10" s="8">
        <v>-75.7</v>
      </c>
    </row>
    <row r="11" spans="1:11" ht="16.399999999999999" x14ac:dyDescent="0.3">
      <c r="A11" s="7" t="s">
        <v>293</v>
      </c>
      <c r="B11" s="6" t="s">
        <v>15</v>
      </c>
      <c r="C11" s="6">
        <v>41.7</v>
      </c>
      <c r="D11" s="57">
        <v>46</v>
      </c>
      <c r="E11" s="75">
        <v>49.7</v>
      </c>
      <c r="F11" s="65">
        <v>52.5</v>
      </c>
      <c r="G11" s="65">
        <v>56.7</v>
      </c>
      <c r="H11" s="90">
        <v>58.7</v>
      </c>
      <c r="I11" s="90">
        <v>60.1</v>
      </c>
      <c r="J11" s="90">
        <v>60</v>
      </c>
      <c r="K11" s="8">
        <v>60.1</v>
      </c>
    </row>
    <row r="12" spans="1:11" ht="16.399999999999999" x14ac:dyDescent="0.3">
      <c r="A12" s="7" t="s">
        <v>161</v>
      </c>
      <c r="B12" s="6" t="s">
        <v>23</v>
      </c>
      <c r="C12" s="6">
        <v>112.8</v>
      </c>
      <c r="D12" s="57">
        <v>79</v>
      </c>
      <c r="E12" s="75">
        <v>81.099999999999994</v>
      </c>
      <c r="F12" s="65">
        <v>87.1</v>
      </c>
      <c r="G12" s="76">
        <v>92</v>
      </c>
      <c r="H12" s="90">
        <v>103.6</v>
      </c>
      <c r="I12" s="90">
        <v>165.7</v>
      </c>
      <c r="J12" s="90">
        <v>171.8</v>
      </c>
      <c r="K12" s="8">
        <v>79.900000000000006</v>
      </c>
    </row>
    <row r="13" spans="1:11" x14ac:dyDescent="0.3">
      <c r="A13" s="7" t="s">
        <v>22</v>
      </c>
      <c r="B13" s="6" t="s">
        <v>13</v>
      </c>
      <c r="C13" s="6" t="s">
        <v>150</v>
      </c>
      <c r="D13" s="6" t="s">
        <v>150</v>
      </c>
      <c r="E13" s="6" t="s">
        <v>150</v>
      </c>
      <c r="F13" s="6" t="s">
        <v>150</v>
      </c>
      <c r="G13" s="6" t="s">
        <v>150</v>
      </c>
      <c r="H13" s="6" t="s">
        <v>150</v>
      </c>
      <c r="I13" s="6" t="s">
        <v>277</v>
      </c>
      <c r="J13" s="6" t="s">
        <v>278</v>
      </c>
      <c r="K13" s="243" t="s">
        <v>276</v>
      </c>
    </row>
    <row r="14" spans="1:11" ht="16.399999999999999" x14ac:dyDescent="0.3">
      <c r="A14" s="7" t="s">
        <v>162</v>
      </c>
      <c r="B14" s="6" t="s">
        <v>21</v>
      </c>
      <c r="C14" s="9">
        <v>4306</v>
      </c>
      <c r="D14" s="9">
        <v>4247</v>
      </c>
      <c r="E14" s="73">
        <v>4208</v>
      </c>
      <c r="F14" s="32">
        <v>4380</v>
      </c>
      <c r="G14" s="32">
        <v>4322</v>
      </c>
      <c r="H14" s="32">
        <v>4320</v>
      </c>
      <c r="I14" s="32">
        <v>4492</v>
      </c>
      <c r="J14" s="225">
        <v>4874</v>
      </c>
      <c r="K14" s="386">
        <v>4936</v>
      </c>
    </row>
    <row r="15" spans="1:11" ht="16.399999999999999" x14ac:dyDescent="0.3">
      <c r="A15" s="7" t="s">
        <v>42</v>
      </c>
      <c r="B15" s="6" t="s">
        <v>13</v>
      </c>
      <c r="C15" s="9">
        <v>5685</v>
      </c>
      <c r="D15" s="9">
        <v>5898</v>
      </c>
      <c r="E15" s="73">
        <v>5797</v>
      </c>
      <c r="F15" s="32">
        <v>5800</v>
      </c>
      <c r="G15" s="32">
        <v>5731</v>
      </c>
      <c r="H15" s="32">
        <v>5772</v>
      </c>
      <c r="I15" s="32">
        <v>5958</v>
      </c>
      <c r="J15" s="66">
        <v>6805</v>
      </c>
      <c r="K15" s="200">
        <v>6182</v>
      </c>
    </row>
    <row r="16" spans="1:11" x14ac:dyDescent="0.3">
      <c r="A16" s="7" t="s">
        <v>20</v>
      </c>
      <c r="B16" s="6" t="s">
        <v>15</v>
      </c>
      <c r="C16" s="6">
        <v>19.2</v>
      </c>
      <c r="D16" s="70">
        <v>19.100000000000001</v>
      </c>
      <c r="E16" s="69">
        <v>18.8</v>
      </c>
      <c r="F16" s="74">
        <v>23.3</v>
      </c>
      <c r="G16" s="93">
        <v>23.4</v>
      </c>
      <c r="H16" s="94">
        <v>18</v>
      </c>
      <c r="I16" s="94">
        <v>23.3</v>
      </c>
      <c r="J16" s="76">
        <v>26.95</v>
      </c>
      <c r="K16" s="289">
        <v>26</v>
      </c>
    </row>
    <row r="17" spans="1:11" ht="16.399999999999999" x14ac:dyDescent="0.3">
      <c r="A17" s="7" t="s">
        <v>163</v>
      </c>
      <c r="B17" s="6" t="s">
        <v>19</v>
      </c>
      <c r="C17" s="6">
        <v>38.9</v>
      </c>
      <c r="D17" s="70">
        <v>39.299999999999997</v>
      </c>
      <c r="E17" s="69">
        <v>39.4</v>
      </c>
      <c r="F17" s="74">
        <v>39.4</v>
      </c>
      <c r="G17" s="93">
        <v>39.799999999999997</v>
      </c>
      <c r="H17" s="90">
        <v>41.91</v>
      </c>
      <c r="I17" s="90">
        <v>41.8</v>
      </c>
      <c r="J17" s="65">
        <v>41.9</v>
      </c>
      <c r="K17" s="208">
        <v>42.9</v>
      </c>
    </row>
    <row r="18" spans="1:11" x14ac:dyDescent="0.3">
      <c r="A18" s="7" t="s">
        <v>18</v>
      </c>
      <c r="B18" s="6" t="s">
        <v>13</v>
      </c>
      <c r="C18" s="72" t="s">
        <v>155</v>
      </c>
      <c r="D18" s="72" t="s">
        <v>17</v>
      </c>
      <c r="E18" s="71" t="s">
        <v>16</v>
      </c>
      <c r="F18" s="70" t="s">
        <v>77</v>
      </c>
      <c r="G18" s="9" t="s">
        <v>151</v>
      </c>
      <c r="H18" s="72" t="s">
        <v>156</v>
      </c>
      <c r="I18" s="72" t="s">
        <v>275</v>
      </c>
      <c r="J18" s="336" t="s">
        <v>279</v>
      </c>
      <c r="K18" s="387" t="s">
        <v>316</v>
      </c>
    </row>
    <row r="19" spans="1:11" ht="16.399999999999999" x14ac:dyDescent="0.3">
      <c r="A19" s="7" t="s">
        <v>164</v>
      </c>
      <c r="B19" s="6" t="s">
        <v>15</v>
      </c>
      <c r="C19" s="6">
        <v>16.5</v>
      </c>
      <c r="D19" s="70">
        <v>17.600000000000001</v>
      </c>
      <c r="E19" s="69">
        <v>18.100000000000001</v>
      </c>
      <c r="F19" s="74">
        <v>16.5</v>
      </c>
      <c r="G19" s="93">
        <v>15.2</v>
      </c>
      <c r="H19" s="90">
        <v>14.1</v>
      </c>
      <c r="I19" s="90">
        <v>13.2</v>
      </c>
      <c r="J19" s="65">
        <v>12.59</v>
      </c>
      <c r="K19" s="208">
        <v>13.16</v>
      </c>
    </row>
    <row r="20" spans="1:11" s="34" customFormat="1" ht="30.15" x14ac:dyDescent="0.3">
      <c r="A20" s="44" t="s">
        <v>165</v>
      </c>
      <c r="B20" s="337" t="s">
        <v>166</v>
      </c>
      <c r="C20" s="99">
        <v>44.8</v>
      </c>
      <c r="D20" s="100">
        <v>36.299999999999997</v>
      </c>
      <c r="E20" s="101">
        <v>35.5</v>
      </c>
      <c r="F20" s="102">
        <v>28.7</v>
      </c>
      <c r="G20" s="103">
        <v>27.1</v>
      </c>
      <c r="H20" s="130">
        <v>25.2</v>
      </c>
      <c r="I20" s="130">
        <v>29.3</v>
      </c>
      <c r="J20" s="338">
        <v>29.9</v>
      </c>
      <c r="K20" s="342">
        <v>14</v>
      </c>
    </row>
    <row r="21" spans="1:11" x14ac:dyDescent="0.3">
      <c r="A21" s="7" t="s">
        <v>12</v>
      </c>
      <c r="B21" s="6" t="s">
        <v>7</v>
      </c>
      <c r="C21" s="345">
        <v>4.42</v>
      </c>
      <c r="D21" s="344">
        <v>4.29</v>
      </c>
      <c r="E21" s="343">
        <v>3.99</v>
      </c>
      <c r="F21" s="339">
        <v>3.99</v>
      </c>
      <c r="G21" s="93">
        <v>3.76</v>
      </c>
      <c r="H21" s="94">
        <v>3.52</v>
      </c>
      <c r="I21" s="94">
        <v>3.24</v>
      </c>
      <c r="J21" s="94">
        <v>2.72</v>
      </c>
      <c r="K21" s="341">
        <v>7.13</v>
      </c>
    </row>
    <row r="22" spans="1:11" x14ac:dyDescent="0.3">
      <c r="A22" s="7" t="s">
        <v>11</v>
      </c>
      <c r="B22" s="6" t="s">
        <v>7</v>
      </c>
      <c r="C22" s="345">
        <v>2.42</v>
      </c>
      <c r="D22" s="344">
        <v>2.5</v>
      </c>
      <c r="E22" s="343">
        <v>2.15</v>
      </c>
      <c r="F22" s="339">
        <v>2.33</v>
      </c>
      <c r="G22" s="93">
        <v>2.29</v>
      </c>
      <c r="H22" s="94">
        <v>2.0099999999999998</v>
      </c>
      <c r="I22" s="94">
        <v>1.66</v>
      </c>
      <c r="J22" s="94">
        <v>1.46</v>
      </c>
      <c r="K22" s="341">
        <v>4</v>
      </c>
    </row>
    <row r="23" spans="1:11" x14ac:dyDescent="0.3">
      <c r="A23" s="7" t="s">
        <v>10</v>
      </c>
      <c r="B23" s="6" t="s">
        <v>7</v>
      </c>
      <c r="C23" s="345">
        <v>1.72</v>
      </c>
      <c r="D23" s="344">
        <v>1.39</v>
      </c>
      <c r="E23" s="343">
        <v>1.26</v>
      </c>
      <c r="F23" s="339">
        <v>1.31</v>
      </c>
      <c r="G23" s="93">
        <v>1.25</v>
      </c>
      <c r="H23" s="94">
        <v>1.0900000000000001</v>
      </c>
      <c r="I23" s="94">
        <v>1.1000000000000001</v>
      </c>
      <c r="J23" s="94">
        <v>0.92</v>
      </c>
      <c r="K23" s="341">
        <v>1.8</v>
      </c>
    </row>
    <row r="24" spans="1:11" x14ac:dyDescent="0.3">
      <c r="A24" s="7" t="s">
        <v>9</v>
      </c>
      <c r="B24" s="6" t="s">
        <v>7</v>
      </c>
      <c r="C24" s="345">
        <v>1.41</v>
      </c>
      <c r="D24" s="344">
        <v>1.44</v>
      </c>
      <c r="E24" s="343">
        <v>1.2</v>
      </c>
      <c r="F24" s="339">
        <v>1.1299999999999999</v>
      </c>
      <c r="G24" s="93">
        <v>1.2</v>
      </c>
      <c r="H24" s="94">
        <v>1.2</v>
      </c>
      <c r="I24" s="94">
        <v>1.1499999999999999</v>
      </c>
      <c r="J24" s="94">
        <v>1.07</v>
      </c>
      <c r="K24" s="341">
        <v>1.9</v>
      </c>
    </row>
    <row r="25" spans="1:11" x14ac:dyDescent="0.3">
      <c r="A25" s="7" t="s">
        <v>8</v>
      </c>
      <c r="B25" s="6" t="s">
        <v>7</v>
      </c>
      <c r="C25" s="345">
        <v>8.25</v>
      </c>
      <c r="D25" s="344">
        <v>8.23</v>
      </c>
      <c r="E25" s="343">
        <v>7.34</v>
      </c>
      <c r="F25" s="339">
        <v>7.45</v>
      </c>
      <c r="G25" s="93">
        <v>7.28</v>
      </c>
      <c r="H25" s="94">
        <v>6.73</v>
      </c>
      <c r="I25" s="94">
        <v>6.05</v>
      </c>
      <c r="J25" s="94">
        <v>5.26</v>
      </c>
      <c r="K25" s="341">
        <v>13.03</v>
      </c>
    </row>
    <row r="26" spans="1:11" ht="16.399999999999999" x14ac:dyDescent="0.35">
      <c r="A26" s="7" t="s">
        <v>270</v>
      </c>
      <c r="B26" s="70" t="s">
        <v>5</v>
      </c>
      <c r="C26" s="344">
        <v>1.95</v>
      </c>
      <c r="D26" s="343">
        <v>1.73</v>
      </c>
      <c r="E26" s="58">
        <v>1.54</v>
      </c>
      <c r="F26" s="339">
        <v>1.37</v>
      </c>
      <c r="G26" s="93">
        <v>1.34</v>
      </c>
      <c r="H26" s="94">
        <v>1.1200000000000001</v>
      </c>
      <c r="I26" s="94">
        <v>0.68</v>
      </c>
      <c r="J26" s="76">
        <v>0.57999999999999996</v>
      </c>
      <c r="K26" s="289">
        <v>1.32</v>
      </c>
    </row>
    <row r="27" spans="1:11" x14ac:dyDescent="0.3">
      <c r="A27" s="7" t="s">
        <v>6</v>
      </c>
      <c r="B27" s="6" t="s">
        <v>5</v>
      </c>
      <c r="C27" s="345">
        <v>0.13</v>
      </c>
      <c r="D27" s="344">
        <v>0.14000000000000001</v>
      </c>
      <c r="E27" s="343">
        <v>0.14000000000000001</v>
      </c>
      <c r="F27" s="339">
        <v>0.15</v>
      </c>
      <c r="G27" s="93">
        <v>0.15</v>
      </c>
      <c r="H27" s="94">
        <v>0.17</v>
      </c>
      <c r="I27" s="94">
        <v>0.15</v>
      </c>
      <c r="J27" s="94">
        <v>0.13</v>
      </c>
      <c r="K27" s="341">
        <v>0.19</v>
      </c>
    </row>
    <row r="28" spans="1:11" ht="16.399999999999999" x14ac:dyDescent="0.3">
      <c r="A28" s="7" t="s">
        <v>291</v>
      </c>
      <c r="B28" s="6" t="s">
        <v>2</v>
      </c>
      <c r="C28" s="345">
        <v>19.7</v>
      </c>
      <c r="D28" s="344">
        <v>17.399999999999999</v>
      </c>
      <c r="E28" s="343">
        <v>15.9</v>
      </c>
      <c r="F28" s="74">
        <v>17.3</v>
      </c>
      <c r="G28" s="94">
        <v>18.399999999999999</v>
      </c>
      <c r="H28" s="90">
        <v>16.8</v>
      </c>
      <c r="I28" s="90">
        <v>14.3</v>
      </c>
      <c r="J28" s="90">
        <v>13.2</v>
      </c>
      <c r="K28" s="341">
        <v>32.81</v>
      </c>
    </row>
    <row r="29" spans="1:11" ht="17.05" thickBot="1" x14ac:dyDescent="0.35">
      <c r="A29" s="5" t="s">
        <v>292</v>
      </c>
      <c r="B29" s="68" t="s">
        <v>2</v>
      </c>
      <c r="C29" s="68">
        <v>19.7</v>
      </c>
      <c r="D29" s="68">
        <v>14.8</v>
      </c>
      <c r="E29" s="4">
        <v>13</v>
      </c>
      <c r="F29" s="97">
        <v>16.2</v>
      </c>
      <c r="G29" s="95">
        <v>14.8</v>
      </c>
      <c r="H29" s="170">
        <v>14</v>
      </c>
      <c r="I29" s="170">
        <v>12.7</v>
      </c>
      <c r="J29" s="170">
        <v>10.4</v>
      </c>
      <c r="K29" s="244">
        <v>20.18</v>
      </c>
    </row>
    <row r="30" spans="1:11" ht="15.75" thickBot="1" x14ac:dyDescent="0.35">
      <c r="A30" s="38"/>
      <c r="B30" s="14"/>
      <c r="C30" s="14"/>
      <c r="D30" s="14"/>
      <c r="E30" s="38"/>
      <c r="F30" s="38" t="s">
        <v>0</v>
      </c>
      <c r="G30" s="38"/>
      <c r="H30" s="38"/>
      <c r="I30" s="38"/>
      <c r="J30" s="38"/>
      <c r="K30" s="38"/>
    </row>
    <row r="31" spans="1:11" s="2" customFormat="1" ht="14.4" customHeight="1" x14ac:dyDescent="0.3">
      <c r="A31" s="413" t="s">
        <v>1</v>
      </c>
      <c r="B31" s="414"/>
      <c r="C31" s="414"/>
      <c r="D31" s="414"/>
      <c r="E31" s="414"/>
      <c r="F31" s="414"/>
      <c r="G31" s="414"/>
      <c r="H31" s="414"/>
      <c r="I31" s="414"/>
      <c r="J31" s="414"/>
      <c r="K31" s="415"/>
    </row>
    <row r="32" spans="1:11" s="2" customFormat="1" ht="14.4" customHeight="1" x14ac:dyDescent="0.3">
      <c r="A32" s="407" t="s">
        <v>167</v>
      </c>
      <c r="B32" s="408"/>
      <c r="C32" s="408"/>
      <c r="D32" s="408"/>
      <c r="E32" s="408"/>
      <c r="F32" s="408"/>
      <c r="G32" s="408"/>
      <c r="H32" s="408"/>
      <c r="I32" s="408"/>
      <c r="J32" s="408"/>
      <c r="K32" s="409"/>
    </row>
    <row r="33" spans="1:11" s="2" customFormat="1" x14ac:dyDescent="0.3">
      <c r="A33" s="407" t="s">
        <v>168</v>
      </c>
      <c r="B33" s="408"/>
      <c r="C33" s="408"/>
      <c r="D33" s="408"/>
      <c r="E33" s="408"/>
      <c r="F33" s="408"/>
      <c r="G33" s="408"/>
      <c r="H33" s="408"/>
      <c r="I33" s="408"/>
      <c r="J33" s="408"/>
      <c r="K33" s="409"/>
    </row>
    <row r="34" spans="1:11" s="2" customFormat="1" ht="14.4" customHeight="1" x14ac:dyDescent="0.3">
      <c r="A34" s="407" t="s">
        <v>169</v>
      </c>
      <c r="B34" s="408"/>
      <c r="C34" s="408"/>
      <c r="D34" s="408"/>
      <c r="E34" s="408"/>
      <c r="F34" s="408"/>
      <c r="G34" s="408"/>
      <c r="H34" s="408"/>
      <c r="I34" s="408"/>
      <c r="J34" s="408"/>
      <c r="K34" s="409"/>
    </row>
    <row r="35" spans="1:11" s="2" customFormat="1" ht="14.4" customHeight="1" x14ac:dyDescent="0.3">
      <c r="A35" s="407" t="s">
        <v>170</v>
      </c>
      <c r="B35" s="408"/>
      <c r="C35" s="408"/>
      <c r="D35" s="408"/>
      <c r="E35" s="408"/>
      <c r="F35" s="408"/>
      <c r="G35" s="408"/>
      <c r="H35" s="408"/>
      <c r="I35" s="408"/>
      <c r="J35" s="408"/>
      <c r="K35" s="409"/>
    </row>
    <row r="36" spans="1:11" s="2" customFormat="1" ht="14.4" customHeight="1" x14ac:dyDescent="0.3">
      <c r="A36" s="327" t="s">
        <v>171</v>
      </c>
      <c r="B36" s="328"/>
      <c r="C36" s="328"/>
      <c r="D36" s="328"/>
      <c r="E36" s="328"/>
      <c r="F36" s="328"/>
      <c r="G36" s="328"/>
      <c r="H36" s="328"/>
      <c r="I36" s="328"/>
      <c r="J36" s="330"/>
      <c r="K36" s="329"/>
    </row>
    <row r="37" spans="1:11" ht="15.75" thickBot="1" x14ac:dyDescent="0.35">
      <c r="A37" s="410" t="s">
        <v>317</v>
      </c>
      <c r="B37" s="411"/>
      <c r="C37" s="411"/>
      <c r="D37" s="411"/>
      <c r="E37" s="411"/>
      <c r="F37" s="411"/>
      <c r="G37" s="411"/>
      <c r="H37" s="411"/>
      <c r="I37" s="411"/>
      <c r="J37" s="411"/>
      <c r="K37" s="412"/>
    </row>
  </sheetData>
  <mergeCells count="7">
    <mergeCell ref="A1:K1"/>
    <mergeCell ref="A34:K34"/>
    <mergeCell ref="A35:K35"/>
    <mergeCell ref="A37:K37"/>
    <mergeCell ref="A31:K31"/>
    <mergeCell ref="A32:K32"/>
    <mergeCell ref="A33:K33"/>
  </mergeCells>
  <pageMargins left="0.7" right="0.7" top="0.78740157499999996" bottom="0.78740157499999996" header="0.3" footer="0.3"/>
  <pageSetup paperSize="9" orientation="portrait" r:id="rId1"/>
  <customProperties>
    <customPr name="_pios_id" r:id="rId2"/>
  </customProperties>
  <ignoredErrors>
    <ignoredError sqref="C18:D18"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C24"/>
  <sheetViews>
    <sheetView workbookViewId="0">
      <selection activeCell="H35" sqref="H35"/>
    </sheetView>
  </sheetViews>
  <sheetFormatPr baseColWidth="10" defaultRowHeight="15.05" x14ac:dyDescent="0.3"/>
  <cols>
    <col min="1" max="1" width="20.77734375" customWidth="1"/>
    <col min="2" max="2" width="20.77734375" style="89" customWidth="1"/>
    <col min="3" max="3" width="20.77734375" customWidth="1"/>
  </cols>
  <sheetData>
    <row r="18" spans="1:3" s="89" customFormat="1" x14ac:dyDescent="0.3"/>
    <row r="19" spans="1:3" s="89" customFormat="1" x14ac:dyDescent="0.3"/>
    <row r="20" spans="1:3" ht="15.75" thickBot="1" x14ac:dyDescent="0.35"/>
    <row r="21" spans="1:3" ht="15.75" thickBot="1" x14ac:dyDescent="0.35">
      <c r="A21" s="20"/>
      <c r="B21" s="113" t="s">
        <v>187</v>
      </c>
      <c r="C21" s="114" t="s">
        <v>186</v>
      </c>
    </row>
    <row r="22" spans="1:3" x14ac:dyDescent="0.3">
      <c r="A22" s="111">
        <v>2014</v>
      </c>
      <c r="B22" s="116">
        <v>1749</v>
      </c>
      <c r="C22" s="83">
        <v>0.4</v>
      </c>
    </row>
    <row r="23" spans="1:3" x14ac:dyDescent="0.3">
      <c r="A23" s="19">
        <v>2015</v>
      </c>
      <c r="B23" s="9">
        <v>2041</v>
      </c>
      <c r="C23" s="84">
        <v>0.44</v>
      </c>
    </row>
    <row r="24" spans="1:3" ht="15.75" thickBot="1" x14ac:dyDescent="0.35">
      <c r="A24" s="112">
        <v>2018</v>
      </c>
      <c r="B24" s="115">
        <v>2164</v>
      </c>
      <c r="C24" s="37">
        <v>0.47</v>
      </c>
    </row>
  </sheetData>
  <pageMargins left="0.7" right="0.7" top="0.78740157499999996" bottom="0.78740157499999996" header="0.3" footer="0.3"/>
  <customProperties>
    <customPr name="_pios_id" r:id="rId1"/>
  </customPropertie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zoomScaleNormal="100" workbookViewId="0">
      <selection activeCell="G27" sqref="G27"/>
    </sheetView>
  </sheetViews>
  <sheetFormatPr baseColWidth="10" defaultRowHeight="15.05" x14ac:dyDescent="0.3"/>
  <cols>
    <col min="1" max="4" width="20.77734375" customWidth="1"/>
  </cols>
  <sheetData>
    <row r="1" s="22" customFormat="1" ht="18" x14ac:dyDescent="0.35"/>
    <row r="24" s="89" customFormat="1" x14ac:dyDescent="0.3"/>
    <row r="26" s="89" customFormat="1" x14ac:dyDescent="0.3"/>
    <row r="27" s="89" customFormat="1" x14ac:dyDescent="0.3"/>
    <row r="29" s="89" customFormat="1" x14ac:dyDescent="0.3"/>
    <row r="33" spans="1:4" ht="15.75" thickBot="1" x14ac:dyDescent="0.35"/>
    <row r="34" spans="1:4" ht="15.75" thickBot="1" x14ac:dyDescent="0.35">
      <c r="A34" s="79"/>
      <c r="B34" s="91" t="s">
        <v>188</v>
      </c>
      <c r="C34" s="91" t="s">
        <v>191</v>
      </c>
      <c r="D34" s="117" t="s">
        <v>189</v>
      </c>
    </row>
    <row r="35" spans="1:4" x14ac:dyDescent="0.3">
      <c r="A35" s="23" t="s">
        <v>78</v>
      </c>
      <c r="B35" s="24">
        <v>69</v>
      </c>
      <c r="C35" s="24">
        <v>74</v>
      </c>
      <c r="D35" s="26">
        <v>75</v>
      </c>
    </row>
    <row r="36" spans="1:4" x14ac:dyDescent="0.3">
      <c r="A36" s="7" t="s">
        <v>190</v>
      </c>
      <c r="B36" s="90">
        <v>60</v>
      </c>
      <c r="C36" s="90">
        <v>70</v>
      </c>
      <c r="D36" s="8">
        <v>72</v>
      </c>
    </row>
    <row r="37" spans="1:4" x14ac:dyDescent="0.3">
      <c r="A37" s="7" t="s">
        <v>79</v>
      </c>
      <c r="B37" s="90">
        <v>75</v>
      </c>
      <c r="C37" s="90">
        <v>79</v>
      </c>
      <c r="D37" s="8">
        <v>80</v>
      </c>
    </row>
    <row r="38" spans="1:4" ht="15.75" thickBot="1" x14ac:dyDescent="0.35">
      <c r="A38" s="5" t="s">
        <v>80</v>
      </c>
      <c r="B38" s="4">
        <v>72</v>
      </c>
      <c r="C38" s="4">
        <v>81</v>
      </c>
      <c r="D38" s="3">
        <v>82</v>
      </c>
    </row>
  </sheetData>
  <customSheetViews>
    <customSheetView guid="{F6DC35A1-3168-49BC-A0B7-A9C047F3F673}">
      <selection activeCell="I16" sqref="I16"/>
      <pageMargins left="0.7" right="0.7" top="0.78740157499999996" bottom="0.78740157499999996" header="0.3" footer="0.3"/>
    </customSheetView>
  </customSheetViews>
  <pageMargins left="0.7" right="0.7" top="0.78740157499999996" bottom="0.78740157499999996" header="0.3" footer="0.3"/>
  <customProperties>
    <customPr name="_pios_id" r:id="rId1"/>
  </customPropertie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G35" sqref="G35"/>
    </sheetView>
  </sheetViews>
  <sheetFormatPr baseColWidth="10" defaultRowHeight="15.05" x14ac:dyDescent="0.3"/>
  <cols>
    <col min="1" max="2" width="20.77734375" customWidth="1"/>
  </cols>
  <sheetData>
    <row r="1" spans="1:7" thickBot="1" x14ac:dyDescent="0.35">
      <c r="A1" s="443" t="s">
        <v>192</v>
      </c>
      <c r="B1" s="444"/>
    </row>
    <row r="2" spans="1:7" ht="14.4" x14ac:dyDescent="0.3">
      <c r="A2" s="300">
        <v>2012</v>
      </c>
      <c r="B2" s="206">
        <v>0.44800000000000001</v>
      </c>
    </row>
    <row r="3" spans="1:7" ht="14.4" x14ac:dyDescent="0.3">
      <c r="A3" s="175">
        <v>2013</v>
      </c>
      <c r="B3" s="207">
        <v>0.36299999999999999</v>
      </c>
    </row>
    <row r="4" spans="1:7" ht="14.4" x14ac:dyDescent="0.3">
      <c r="A4" s="175">
        <v>2014</v>
      </c>
      <c r="B4" s="207">
        <v>0.35499999999999998</v>
      </c>
    </row>
    <row r="5" spans="1:7" ht="14.4" x14ac:dyDescent="0.3">
      <c r="A5" s="175">
        <v>2015</v>
      </c>
      <c r="B5" s="207">
        <v>0.28699999999999998</v>
      </c>
    </row>
    <row r="6" spans="1:7" ht="14.4" x14ac:dyDescent="0.3">
      <c r="A6" s="175">
        <v>2016</v>
      </c>
      <c r="B6" s="207">
        <v>0.27100000000000002</v>
      </c>
    </row>
    <row r="7" spans="1:7" x14ac:dyDescent="0.3">
      <c r="A7" s="175">
        <v>2017</v>
      </c>
      <c r="B7" s="207">
        <v>0.252</v>
      </c>
      <c r="E7" s="304"/>
    </row>
    <row r="8" spans="1:7" s="89" customFormat="1" x14ac:dyDescent="0.3">
      <c r="A8" s="248">
        <v>2018</v>
      </c>
      <c r="B8" s="301">
        <v>0.29299999999999998</v>
      </c>
    </row>
    <row r="9" spans="1:7" s="316" customFormat="1" x14ac:dyDescent="0.3">
      <c r="A9" s="248">
        <v>2019</v>
      </c>
      <c r="B9" s="301">
        <v>0.29899999999999999</v>
      </c>
    </row>
    <row r="10" spans="1:7" ht="15.75" thickBot="1" x14ac:dyDescent="0.35">
      <c r="A10" s="215">
        <v>2020</v>
      </c>
      <c r="B10" s="302">
        <v>0.14000000000000001</v>
      </c>
    </row>
    <row r="13" spans="1:7" ht="20.3" x14ac:dyDescent="0.35">
      <c r="A13" s="319"/>
      <c r="B13" s="501" t="s">
        <v>192</v>
      </c>
      <c r="C13" s="319"/>
      <c r="D13" s="319"/>
      <c r="E13" s="319"/>
      <c r="G13" s="303"/>
    </row>
    <row r="14" spans="1:7" x14ac:dyDescent="0.3">
      <c r="A14" s="319"/>
      <c r="B14" s="319"/>
      <c r="C14" s="319"/>
      <c r="D14" s="319"/>
      <c r="E14" s="319"/>
    </row>
    <row r="15" spans="1:7" x14ac:dyDescent="0.3">
      <c r="A15" s="319"/>
      <c r="B15" s="319"/>
      <c r="C15" s="319"/>
      <c r="D15" s="319"/>
      <c r="E15" s="319"/>
    </row>
    <row r="16" spans="1:7" s="89" customFormat="1" x14ac:dyDescent="0.3">
      <c r="A16" s="319"/>
      <c r="B16" s="319"/>
      <c r="C16" s="319"/>
      <c r="D16" s="319"/>
      <c r="E16" s="319"/>
    </row>
    <row r="17" spans="1:5" s="89" customFormat="1" x14ac:dyDescent="0.3">
      <c r="A17" s="319"/>
      <c r="B17" s="319"/>
      <c r="C17" s="319"/>
      <c r="D17" s="319"/>
      <c r="E17" s="319"/>
    </row>
    <row r="18" spans="1:5" s="89" customFormat="1" x14ac:dyDescent="0.3">
      <c r="A18" s="319"/>
      <c r="B18" s="319"/>
      <c r="C18" s="319"/>
      <c r="D18" s="319"/>
      <c r="E18" s="319"/>
    </row>
    <row r="19" spans="1:5" x14ac:dyDescent="0.3">
      <c r="A19" s="319"/>
      <c r="B19" s="319"/>
      <c r="C19" s="319"/>
      <c r="D19" s="319"/>
      <c r="E19" s="319"/>
    </row>
    <row r="20" spans="1:5" x14ac:dyDescent="0.3">
      <c r="A20" s="319"/>
      <c r="B20" s="319"/>
      <c r="C20" s="319"/>
      <c r="D20" s="319"/>
      <c r="E20" s="319"/>
    </row>
    <row r="21" spans="1:5" x14ac:dyDescent="0.3">
      <c r="A21" s="319"/>
      <c r="B21" s="319"/>
      <c r="C21" s="319"/>
      <c r="D21" s="319"/>
      <c r="E21" s="319"/>
    </row>
    <row r="22" spans="1:5" x14ac:dyDescent="0.3">
      <c r="A22" s="319"/>
      <c r="B22" s="319"/>
      <c r="C22" s="319"/>
      <c r="D22" s="319"/>
      <c r="E22" s="319"/>
    </row>
    <row r="23" spans="1:5" x14ac:dyDescent="0.3">
      <c r="A23" s="319"/>
      <c r="B23" s="319"/>
      <c r="C23" s="319"/>
      <c r="D23" s="319"/>
      <c r="E23" s="319"/>
    </row>
    <row r="24" spans="1:5" x14ac:dyDescent="0.3">
      <c r="A24" s="319"/>
      <c r="B24" s="319"/>
      <c r="C24" s="319"/>
      <c r="D24" s="319"/>
      <c r="E24" s="319"/>
    </row>
    <row r="25" spans="1:5" x14ac:dyDescent="0.3">
      <c r="A25" s="319"/>
      <c r="B25" s="319"/>
      <c r="C25" s="319"/>
      <c r="D25" s="319"/>
      <c r="E25" s="319"/>
    </row>
    <row r="26" spans="1:5" x14ac:dyDescent="0.3">
      <c r="A26" s="319"/>
      <c r="B26" s="319"/>
      <c r="C26" s="319"/>
      <c r="D26" s="319"/>
      <c r="E26" s="319"/>
    </row>
    <row r="27" spans="1:5" x14ac:dyDescent="0.3">
      <c r="A27" s="319"/>
      <c r="B27" s="319"/>
      <c r="C27" s="319"/>
      <c r="D27" s="319"/>
      <c r="E27" s="319"/>
    </row>
    <row r="28" spans="1:5" x14ac:dyDescent="0.3">
      <c r="A28" s="319"/>
      <c r="B28" s="319"/>
      <c r="C28" s="319"/>
      <c r="D28" s="319"/>
      <c r="E28" s="319"/>
    </row>
    <row r="29" spans="1:5" x14ac:dyDescent="0.3">
      <c r="A29" s="319"/>
      <c r="B29" s="319"/>
      <c r="C29" s="319"/>
      <c r="D29" s="319"/>
      <c r="E29" s="319"/>
    </row>
    <row r="30" spans="1:5" x14ac:dyDescent="0.3">
      <c r="A30" s="319"/>
      <c r="B30" s="319"/>
      <c r="C30" s="319"/>
      <c r="D30" s="319"/>
      <c r="E30" s="319"/>
    </row>
  </sheetData>
  <mergeCells count="1">
    <mergeCell ref="A1:B1"/>
  </mergeCells>
  <pageMargins left="0.7" right="0.7" top="0.78740157499999996" bottom="0.78740157499999996" header="0.3" footer="0.3"/>
  <customProperties>
    <customPr name="_pios_id" r:id="rId1"/>
  </customPropertie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Normal="100" workbookViewId="0">
      <selection activeCell="A20" sqref="A20"/>
    </sheetView>
  </sheetViews>
  <sheetFormatPr baseColWidth="10" defaultRowHeight="15.05" x14ac:dyDescent="0.3"/>
  <cols>
    <col min="1" max="1" width="42.77734375" customWidth="1"/>
    <col min="2" max="5" width="14.33203125" customWidth="1"/>
    <col min="6" max="6" width="14.33203125" style="89" customWidth="1"/>
    <col min="7" max="7" width="14.33203125" style="316" customWidth="1"/>
    <col min="8" max="8" width="12" bestFit="1" customWidth="1"/>
  </cols>
  <sheetData>
    <row r="1" spans="1:10" ht="20.95" thickBot="1" x14ac:dyDescent="0.4">
      <c r="A1" s="425" t="s">
        <v>193</v>
      </c>
      <c r="B1" s="426"/>
      <c r="C1" s="426"/>
      <c r="D1" s="426"/>
      <c r="E1" s="426"/>
      <c r="F1" s="426"/>
      <c r="G1" s="426"/>
      <c r="H1" s="427"/>
    </row>
    <row r="2" spans="1:10" ht="17.05" thickBot="1" x14ac:dyDescent="0.35">
      <c r="A2" s="56" t="s">
        <v>0</v>
      </c>
      <c r="B2" s="45" t="s">
        <v>85</v>
      </c>
      <c r="C2" s="45">
        <v>2015</v>
      </c>
      <c r="D2" s="45" t="s">
        <v>196</v>
      </c>
      <c r="E2" s="81">
        <v>2017</v>
      </c>
      <c r="F2" s="81">
        <v>2018</v>
      </c>
      <c r="G2" s="81">
        <v>2019</v>
      </c>
      <c r="H2" s="216">
        <v>2020</v>
      </c>
      <c r="I2" s="39"/>
    </row>
    <row r="3" spans="1:10" s="89" customFormat="1" ht="30.15" x14ac:dyDescent="0.3">
      <c r="A3" s="355" t="s">
        <v>194</v>
      </c>
      <c r="B3" s="356" t="s">
        <v>195</v>
      </c>
      <c r="C3" s="357">
        <v>0.28699999999999998</v>
      </c>
      <c r="D3" s="357">
        <v>0.27100000000000002</v>
      </c>
      <c r="E3" s="358">
        <v>0.252</v>
      </c>
      <c r="F3" s="358">
        <v>0.29299999999999998</v>
      </c>
      <c r="G3" s="359">
        <v>0.29899999999999999</v>
      </c>
      <c r="H3" s="360">
        <v>0.29299999999999998</v>
      </c>
      <c r="I3" s="282"/>
      <c r="J3" s="282"/>
    </row>
    <row r="4" spans="1:10" x14ac:dyDescent="0.3">
      <c r="A4" s="46" t="s">
        <v>86</v>
      </c>
      <c r="B4" s="47" t="s">
        <v>87</v>
      </c>
      <c r="C4" s="48">
        <v>2814</v>
      </c>
      <c r="D4" s="92">
        <v>1508</v>
      </c>
      <c r="E4" s="66">
        <v>1940</v>
      </c>
      <c r="F4" s="66">
        <v>2356</v>
      </c>
      <c r="G4" s="66">
        <v>2548.66</v>
      </c>
      <c r="H4" s="200">
        <v>1305</v>
      </c>
      <c r="I4" s="282"/>
      <c r="J4" s="282"/>
    </row>
    <row r="5" spans="1:10" x14ac:dyDescent="0.3">
      <c r="A5" s="46" t="s">
        <v>88</v>
      </c>
      <c r="B5" s="47" t="s">
        <v>89</v>
      </c>
      <c r="C5" s="77">
        <v>0.7</v>
      </c>
      <c r="D5" s="58">
        <v>0.5</v>
      </c>
      <c r="E5" s="65">
        <v>0.6</v>
      </c>
      <c r="F5" s="65">
        <v>0.7</v>
      </c>
      <c r="G5" s="76">
        <v>0.80348675914249679</v>
      </c>
      <c r="H5" s="289">
        <v>0.4</v>
      </c>
      <c r="I5" s="285"/>
      <c r="J5" s="282"/>
    </row>
    <row r="6" spans="1:10" x14ac:dyDescent="0.3">
      <c r="A6" s="46" t="s">
        <v>90</v>
      </c>
      <c r="B6" s="47" t="s">
        <v>87</v>
      </c>
      <c r="C6" s="66">
        <v>38893</v>
      </c>
      <c r="D6" s="49">
        <v>39691</v>
      </c>
      <c r="E6" s="66">
        <v>42284</v>
      </c>
      <c r="F6" s="66">
        <v>44501</v>
      </c>
      <c r="G6" s="66">
        <v>48575.14</v>
      </c>
      <c r="H6" s="200">
        <v>26830</v>
      </c>
      <c r="I6" s="282"/>
      <c r="J6" s="282"/>
    </row>
    <row r="7" spans="1:10" x14ac:dyDescent="0.3">
      <c r="A7" s="46" t="s">
        <v>14</v>
      </c>
      <c r="B7" s="47" t="s">
        <v>13</v>
      </c>
      <c r="C7" s="66">
        <v>126</v>
      </c>
      <c r="D7" s="75">
        <v>119</v>
      </c>
      <c r="E7" s="65">
        <v>110</v>
      </c>
      <c r="F7" s="65">
        <v>131</v>
      </c>
      <c r="G7" s="65">
        <v>164</v>
      </c>
      <c r="H7" s="208">
        <v>71</v>
      </c>
      <c r="I7" s="282"/>
      <c r="J7" s="282"/>
    </row>
    <row r="8" spans="1:10" x14ac:dyDescent="0.3">
      <c r="A8" s="46" t="s">
        <v>90</v>
      </c>
      <c r="B8" s="47" t="s">
        <v>89</v>
      </c>
      <c r="C8" s="76">
        <v>12</v>
      </c>
      <c r="D8" s="58">
        <v>12.3</v>
      </c>
      <c r="E8" s="65">
        <v>13</v>
      </c>
      <c r="F8" s="65">
        <v>14</v>
      </c>
      <c r="G8" s="309">
        <v>15.313726355611601</v>
      </c>
      <c r="H8" s="392">
        <v>8.5399999999999991</v>
      </c>
      <c r="I8" s="285"/>
      <c r="J8" s="282"/>
    </row>
    <row r="9" spans="1:10" s="34" customFormat="1" ht="30.8" thickBot="1" x14ac:dyDescent="0.35">
      <c r="A9" s="219" t="s">
        <v>91</v>
      </c>
      <c r="B9" s="236" t="s">
        <v>13</v>
      </c>
      <c r="C9" s="237">
        <v>0</v>
      </c>
      <c r="D9" s="221">
        <v>0</v>
      </c>
      <c r="E9" s="236" t="s">
        <v>197</v>
      </c>
      <c r="F9" s="236">
        <v>0</v>
      </c>
      <c r="G9" s="354">
        <v>1</v>
      </c>
      <c r="H9" s="393">
        <v>0</v>
      </c>
      <c r="I9" s="284"/>
      <c r="J9" s="283"/>
    </row>
    <row r="10" spans="1:10" ht="15.75" thickBot="1" x14ac:dyDescent="0.35">
      <c r="A10" s="52"/>
      <c r="B10" s="53"/>
      <c r="C10" s="59"/>
      <c r="D10" s="60"/>
      <c r="E10" s="59"/>
      <c r="F10" s="59"/>
      <c r="G10" s="59"/>
      <c r="H10" s="39"/>
    </row>
    <row r="11" spans="1:10" x14ac:dyDescent="0.3">
      <c r="A11" s="428" t="s">
        <v>198</v>
      </c>
      <c r="B11" s="429"/>
      <c r="C11" s="429"/>
      <c r="D11" s="429"/>
      <c r="E11" s="429"/>
      <c r="F11" s="429"/>
      <c r="G11" s="429"/>
      <c r="H11" s="430"/>
    </row>
    <row r="12" spans="1:10" ht="29.45" customHeight="1" thickBot="1" x14ac:dyDescent="0.35">
      <c r="A12" s="445" t="s">
        <v>199</v>
      </c>
      <c r="B12" s="446"/>
      <c r="C12" s="446"/>
      <c r="D12" s="446"/>
      <c r="E12" s="446"/>
      <c r="F12" s="446"/>
      <c r="G12" s="446"/>
      <c r="H12" s="447"/>
    </row>
    <row r="13" spans="1:10" x14ac:dyDescent="0.3">
      <c r="A13" s="39"/>
      <c r="B13" s="39"/>
      <c r="C13" s="39"/>
      <c r="D13" s="39"/>
      <c r="E13" s="39"/>
      <c r="F13" s="39"/>
      <c r="G13" s="39"/>
      <c r="H13" s="39"/>
    </row>
    <row r="14" spans="1:10" x14ac:dyDescent="0.3">
      <c r="A14" s="39"/>
      <c r="B14" s="39"/>
      <c r="C14" s="39"/>
      <c r="D14" s="39"/>
      <c r="E14" s="39"/>
      <c r="F14" s="39"/>
      <c r="G14" s="39"/>
      <c r="H14" s="39"/>
    </row>
    <row r="15" spans="1:10" x14ac:dyDescent="0.3">
      <c r="A15" s="39"/>
      <c r="B15" s="39"/>
      <c r="C15" s="39"/>
      <c r="D15" s="39"/>
      <c r="E15" s="39"/>
      <c r="F15" s="39"/>
      <c r="G15" s="39"/>
      <c r="H15" s="39"/>
    </row>
    <row r="16" spans="1:10" x14ac:dyDescent="0.3">
      <c r="A16" s="39"/>
      <c r="B16" s="39"/>
      <c r="C16" s="39"/>
      <c r="D16" s="39"/>
      <c r="E16" s="280"/>
      <c r="F16" s="39"/>
      <c r="G16" s="39"/>
      <c r="H16" s="39"/>
    </row>
    <row r="17" spans="1:8" x14ac:dyDescent="0.3">
      <c r="A17" s="39"/>
      <c r="B17" s="39"/>
      <c r="C17" s="39"/>
      <c r="D17" s="39"/>
      <c r="E17" s="39"/>
      <c r="F17" s="39"/>
      <c r="G17" s="39"/>
      <c r="H17" s="39"/>
    </row>
    <row r="18" spans="1:8" x14ac:dyDescent="0.3">
      <c r="A18" s="39"/>
      <c r="B18" s="39"/>
      <c r="C18" s="39"/>
      <c r="D18" s="39"/>
      <c r="E18" s="39"/>
      <c r="F18" s="39"/>
      <c r="G18" s="39"/>
      <c r="H18" s="39"/>
    </row>
    <row r="19" spans="1:8" x14ac:dyDescent="0.3">
      <c r="A19" s="39"/>
      <c r="B19" s="39"/>
      <c r="C19" s="39"/>
      <c r="D19" s="39"/>
      <c r="E19" s="39"/>
      <c r="F19" s="39"/>
      <c r="G19" s="39"/>
      <c r="H19" s="39"/>
    </row>
    <row r="20" spans="1:8" x14ac:dyDescent="0.3">
      <c r="A20" s="39"/>
      <c r="B20" s="39"/>
      <c r="C20" s="39"/>
      <c r="D20" s="39"/>
      <c r="E20" s="39"/>
      <c r="F20" s="39"/>
      <c r="G20" s="39"/>
      <c r="H20" s="39"/>
    </row>
  </sheetData>
  <customSheetViews>
    <customSheetView guid="{F6DC35A1-3168-49BC-A0B7-A9C047F3F673}">
      <selection activeCell="A10" sqref="A10"/>
      <pageMargins left="0.7" right="0.7" top="0.78740157499999996" bottom="0.78740157499999996" header="0.3" footer="0.3"/>
    </customSheetView>
  </customSheetViews>
  <mergeCells count="3">
    <mergeCell ref="A1:H1"/>
    <mergeCell ref="A11:H11"/>
    <mergeCell ref="A12:H12"/>
  </mergeCells>
  <pageMargins left="0.7" right="0.7" top="0.78740157499999996" bottom="0.78740157499999996" header="0.3" footer="0.3"/>
  <customProperties>
    <customPr name="_pios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Normal="100" workbookViewId="0">
      <selection activeCell="F20" sqref="F20"/>
    </sheetView>
  </sheetViews>
  <sheetFormatPr baseColWidth="10" defaultRowHeight="15.05" x14ac:dyDescent="0.3"/>
  <cols>
    <col min="1" max="1" width="42.77734375" customWidth="1"/>
    <col min="2" max="4" width="14.33203125" customWidth="1"/>
    <col min="5" max="5" width="14.33203125" style="89" customWidth="1"/>
    <col min="6" max="6" width="14.33203125" style="316" customWidth="1"/>
    <col min="8" max="8" width="17.21875" style="89" customWidth="1"/>
  </cols>
  <sheetData>
    <row r="1" spans="1:9" ht="19" thickBot="1" x14ac:dyDescent="0.4">
      <c r="A1" s="425" t="s">
        <v>92</v>
      </c>
      <c r="B1" s="426"/>
      <c r="C1" s="426"/>
      <c r="D1" s="426"/>
      <c r="E1" s="426"/>
      <c r="F1" s="426"/>
      <c r="G1" s="427"/>
    </row>
    <row r="2" spans="1:9" ht="15.75" thickBot="1" x14ac:dyDescent="0.35">
      <c r="A2" s="122" t="s">
        <v>0</v>
      </c>
      <c r="B2" s="222">
        <v>2015</v>
      </c>
      <c r="C2" s="222">
        <v>2016</v>
      </c>
      <c r="D2" s="81">
        <v>2017</v>
      </c>
      <c r="E2" s="81">
        <v>2018</v>
      </c>
      <c r="F2" s="81">
        <v>2019</v>
      </c>
      <c r="G2" s="82">
        <v>2020</v>
      </c>
    </row>
    <row r="3" spans="1:9" x14ac:dyDescent="0.3">
      <c r="A3" s="361" t="s">
        <v>93</v>
      </c>
      <c r="B3" s="352">
        <f>14+59</f>
        <v>73</v>
      </c>
      <c r="C3" s="362">
        <v>76</v>
      </c>
      <c r="D3" s="363">
        <v>82</v>
      </c>
      <c r="E3" s="363">
        <v>93</v>
      </c>
      <c r="F3" s="271">
        <v>108</v>
      </c>
      <c r="G3" s="395">
        <v>132</v>
      </c>
    </row>
    <row r="4" spans="1:9" x14ac:dyDescent="0.3">
      <c r="A4" s="118" t="s">
        <v>94</v>
      </c>
      <c r="B4" s="218" t="s">
        <v>77</v>
      </c>
      <c r="C4" s="220" t="s">
        <v>151</v>
      </c>
      <c r="D4" s="47" t="s">
        <v>156</v>
      </c>
      <c r="E4" s="47" t="s">
        <v>275</v>
      </c>
      <c r="F4" s="47" t="s">
        <v>279</v>
      </c>
      <c r="G4" s="212" t="s">
        <v>316</v>
      </c>
    </row>
    <row r="5" spans="1:9" x14ac:dyDescent="0.3">
      <c r="A5" s="118" t="s">
        <v>95</v>
      </c>
      <c r="B5" s="119">
        <v>36</v>
      </c>
      <c r="C5" s="121">
        <v>42</v>
      </c>
      <c r="D5" s="65">
        <v>43</v>
      </c>
      <c r="E5" s="65">
        <v>53</v>
      </c>
      <c r="F5" s="47">
        <v>59</v>
      </c>
      <c r="G5" s="212">
        <v>71</v>
      </c>
    </row>
    <row r="6" spans="1:9" x14ac:dyDescent="0.3">
      <c r="A6" s="118" t="s">
        <v>96</v>
      </c>
      <c r="B6" s="119">
        <v>37</v>
      </c>
      <c r="C6" s="121">
        <v>38</v>
      </c>
      <c r="D6" s="65">
        <v>44</v>
      </c>
      <c r="E6" s="65">
        <v>43</v>
      </c>
      <c r="F6" s="47">
        <v>47</v>
      </c>
      <c r="G6" s="212">
        <v>50</v>
      </c>
    </row>
    <row r="7" spans="1:9" s="34" customFormat="1" ht="30.8" thickBot="1" x14ac:dyDescent="0.35">
      <c r="A7" s="219" t="s">
        <v>200</v>
      </c>
      <c r="B7" s="120">
        <v>28</v>
      </c>
      <c r="C7" s="221">
        <v>33</v>
      </c>
      <c r="D7" s="236">
        <v>39</v>
      </c>
      <c r="E7" s="236">
        <v>43</v>
      </c>
      <c r="F7" s="236">
        <v>41</v>
      </c>
      <c r="G7" s="396">
        <v>41</v>
      </c>
      <c r="H7" s="89"/>
      <c r="I7" s="281"/>
    </row>
    <row r="8" spans="1:9" x14ac:dyDescent="0.3">
      <c r="A8" s="52"/>
      <c r="B8" s="52"/>
      <c r="C8" s="62" t="s">
        <v>0</v>
      </c>
      <c r="D8" s="63"/>
      <c r="E8" s="63"/>
      <c r="F8" s="63"/>
      <c r="G8" s="39"/>
    </row>
    <row r="9" spans="1:9" x14ac:dyDescent="0.3">
      <c r="A9" s="52"/>
      <c r="B9" s="59"/>
      <c r="C9" s="60"/>
      <c r="D9" s="59"/>
      <c r="E9" s="59"/>
      <c r="F9" s="59"/>
      <c r="G9" s="39"/>
    </row>
    <row r="10" spans="1:9" x14ac:dyDescent="0.3">
      <c r="A10" s="52"/>
      <c r="B10" s="61"/>
      <c r="C10" s="62"/>
      <c r="D10" s="63"/>
      <c r="E10" s="63"/>
      <c r="F10" s="63"/>
      <c r="G10" s="39"/>
    </row>
    <row r="11" spans="1:9" x14ac:dyDescent="0.3">
      <c r="A11" s="52"/>
      <c r="B11" s="61"/>
      <c r="C11" s="62"/>
      <c r="D11" s="63"/>
      <c r="E11" s="63"/>
      <c r="F11" s="63"/>
      <c r="G11" s="39"/>
    </row>
    <row r="12" spans="1:9" x14ac:dyDescent="0.3">
      <c r="A12" s="38"/>
      <c r="B12" s="38"/>
      <c r="C12" s="38"/>
      <c r="D12" s="38"/>
      <c r="E12" s="38"/>
      <c r="F12" s="38"/>
    </row>
  </sheetData>
  <customSheetViews>
    <customSheetView guid="{F6DC35A1-3168-49BC-A0B7-A9C047F3F673}">
      <selection activeCell="E31" sqref="E31"/>
      <pageMargins left="0.7" right="0.7" top="0.78740157499999996" bottom="0.78740157499999996" header="0.3" footer="0.3"/>
    </customSheetView>
  </customSheetViews>
  <mergeCells count="1">
    <mergeCell ref="A1:G1"/>
  </mergeCells>
  <pageMargins left="0.7" right="0.7" top="0.78740157499999996" bottom="0.78740157499999996" header="0.3" footer="0.3"/>
  <customProperties>
    <customPr name="_pios_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E14" sqref="E14"/>
    </sheetView>
  </sheetViews>
  <sheetFormatPr baseColWidth="10" defaultRowHeight="15.05" x14ac:dyDescent="0.3"/>
  <cols>
    <col min="1" max="1" width="25.5546875" style="2" customWidth="1"/>
    <col min="2" max="2" width="27.109375" style="2" customWidth="1"/>
    <col min="3" max="3" width="27" style="2" customWidth="1"/>
    <col min="4" max="4" width="27.109375" style="2" customWidth="1"/>
  </cols>
  <sheetData>
    <row r="1" spans="1:5" ht="19" thickBot="1" x14ac:dyDescent="0.35">
      <c r="A1" s="448" t="s">
        <v>103</v>
      </c>
      <c r="B1" s="449"/>
      <c r="C1" s="449"/>
      <c r="D1" s="450"/>
    </row>
    <row r="2" spans="1:5" s="34" customFormat="1" thickBot="1" x14ac:dyDescent="0.35">
      <c r="A2" s="123" t="s">
        <v>104</v>
      </c>
      <c r="B2" s="124" t="s">
        <v>105</v>
      </c>
      <c r="C2" s="124" t="s">
        <v>106</v>
      </c>
      <c r="D2" s="125" t="s">
        <v>107</v>
      </c>
    </row>
    <row r="3" spans="1:5" s="34" customFormat="1" ht="30.15" x14ac:dyDescent="0.3">
      <c r="A3" s="126" t="s">
        <v>108</v>
      </c>
      <c r="B3" s="127" t="s">
        <v>109</v>
      </c>
      <c r="C3" s="127" t="s">
        <v>110</v>
      </c>
      <c r="D3" s="128" t="s">
        <v>111</v>
      </c>
      <c r="E3" s="34" t="s">
        <v>0</v>
      </c>
    </row>
    <row r="4" spans="1:5" s="34" customFormat="1" ht="43.2" x14ac:dyDescent="0.3">
      <c r="A4" s="129" t="s">
        <v>112</v>
      </c>
      <c r="B4" s="130" t="s">
        <v>113</v>
      </c>
      <c r="C4" s="130"/>
      <c r="D4" s="104" t="s">
        <v>114</v>
      </c>
      <c r="E4" s="34" t="s">
        <v>0</v>
      </c>
    </row>
    <row r="5" spans="1:5" s="34" customFormat="1" ht="28.8" x14ac:dyDescent="0.3">
      <c r="A5" s="129" t="s">
        <v>31</v>
      </c>
      <c r="B5" s="130" t="s">
        <v>115</v>
      </c>
      <c r="C5" s="130" t="s">
        <v>116</v>
      </c>
      <c r="D5" s="104" t="s">
        <v>117</v>
      </c>
      <c r="E5" s="34" t="s">
        <v>0</v>
      </c>
    </row>
    <row r="6" spans="1:5" s="34" customFormat="1" ht="30.15" x14ac:dyDescent="0.3">
      <c r="A6" s="129" t="s">
        <v>118</v>
      </c>
      <c r="B6" s="130"/>
      <c r="C6" s="130" t="s">
        <v>119</v>
      </c>
      <c r="D6" s="104" t="s">
        <v>120</v>
      </c>
      <c r="E6" s="34" t="s">
        <v>0</v>
      </c>
    </row>
    <row r="7" spans="1:5" s="34" customFormat="1" ht="30.15" x14ac:dyDescent="0.3">
      <c r="A7" s="129" t="s">
        <v>121</v>
      </c>
      <c r="B7" s="130"/>
      <c r="C7" s="130" t="s">
        <v>122</v>
      </c>
      <c r="D7" s="104" t="s">
        <v>123</v>
      </c>
      <c r="E7" s="34" t="s">
        <v>0</v>
      </c>
    </row>
    <row r="8" spans="1:5" s="34" customFormat="1" ht="75.3" x14ac:dyDescent="0.3">
      <c r="A8" s="129" t="s">
        <v>124</v>
      </c>
      <c r="B8" s="130" t="s">
        <v>201</v>
      </c>
      <c r="C8" s="130" t="s">
        <v>122</v>
      </c>
      <c r="D8" s="104" t="s">
        <v>125</v>
      </c>
      <c r="E8" s="34" t="s">
        <v>0</v>
      </c>
    </row>
    <row r="9" spans="1:5" s="34" customFormat="1" ht="30.15" x14ac:dyDescent="0.3">
      <c r="A9" s="129" t="s">
        <v>126</v>
      </c>
      <c r="B9" s="130"/>
      <c r="C9" s="130" t="s">
        <v>127</v>
      </c>
      <c r="D9" s="104" t="s">
        <v>203</v>
      </c>
      <c r="E9" s="34" t="s">
        <v>0</v>
      </c>
    </row>
    <row r="10" spans="1:5" s="34" customFormat="1" ht="60.25" x14ac:dyDescent="0.3">
      <c r="A10" s="129" t="s">
        <v>128</v>
      </c>
      <c r="B10" s="130" t="s">
        <v>129</v>
      </c>
      <c r="C10" s="130" t="s">
        <v>130</v>
      </c>
      <c r="D10" s="104" t="s">
        <v>204</v>
      </c>
      <c r="E10" s="34" t="s">
        <v>0</v>
      </c>
    </row>
    <row r="11" spans="1:5" s="34" customFormat="1" ht="60.25" x14ac:dyDescent="0.3">
      <c r="A11" s="129" t="s">
        <v>131</v>
      </c>
      <c r="B11" s="130" t="s">
        <v>129</v>
      </c>
      <c r="C11" s="130" t="s">
        <v>130</v>
      </c>
      <c r="D11" s="104" t="s">
        <v>132</v>
      </c>
      <c r="E11" s="34" t="s">
        <v>0</v>
      </c>
    </row>
    <row r="12" spans="1:5" s="34" customFormat="1" ht="30.15" x14ac:dyDescent="0.3">
      <c r="A12" s="129" t="s">
        <v>133</v>
      </c>
      <c r="B12" s="130" t="s">
        <v>134</v>
      </c>
      <c r="C12" s="130" t="s">
        <v>122</v>
      </c>
      <c r="D12" s="104" t="s">
        <v>205</v>
      </c>
      <c r="E12" s="34" t="s">
        <v>0</v>
      </c>
    </row>
    <row r="13" spans="1:5" s="34" customFormat="1" x14ac:dyDescent="0.3">
      <c r="A13" s="129" t="s">
        <v>135</v>
      </c>
      <c r="B13" s="130"/>
      <c r="C13" s="130"/>
      <c r="D13" s="104" t="s">
        <v>136</v>
      </c>
      <c r="E13" s="34" t="s">
        <v>0</v>
      </c>
    </row>
    <row r="14" spans="1:5" s="34" customFormat="1" ht="30.15" x14ac:dyDescent="0.3">
      <c r="A14" s="129" t="s">
        <v>137</v>
      </c>
      <c r="B14" s="130" t="s">
        <v>138</v>
      </c>
      <c r="C14" s="130" t="s">
        <v>127</v>
      </c>
      <c r="D14" s="104" t="s">
        <v>139</v>
      </c>
      <c r="E14" s="34" t="s">
        <v>0</v>
      </c>
    </row>
    <row r="15" spans="1:5" s="34" customFormat="1" ht="30.8" thickBot="1" x14ac:dyDescent="0.35">
      <c r="A15" s="131" t="s">
        <v>140</v>
      </c>
      <c r="B15" s="132" t="s">
        <v>141</v>
      </c>
      <c r="C15" s="132" t="s">
        <v>122</v>
      </c>
      <c r="D15" s="133" t="s">
        <v>202</v>
      </c>
      <c r="E15" s="34" t="s">
        <v>0</v>
      </c>
    </row>
  </sheetData>
  <customSheetViews>
    <customSheetView guid="{F6DC35A1-3168-49BC-A0B7-A9C047F3F673}">
      <selection activeCell="C32" sqref="C32"/>
      <pageMargins left="0.7" right="0.7" top="0.78740157499999996" bottom="0.78740157499999996" header="0.3" footer="0.3"/>
    </customSheetView>
  </customSheetViews>
  <mergeCells count="1">
    <mergeCell ref="A1:D1"/>
  </mergeCells>
  <pageMargins left="0.7" right="0.7" top="0.78740157499999996" bottom="0.78740157499999996" header="0.3" footer="0.3"/>
  <customProperties>
    <customPr name="_pios_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zoomScaleNormal="100" workbookViewId="0">
      <selection activeCell="H24" sqref="H24"/>
    </sheetView>
  </sheetViews>
  <sheetFormatPr baseColWidth="10" defaultRowHeight="15.05" x14ac:dyDescent="0.3"/>
  <cols>
    <col min="1" max="1" width="42.77734375" customWidth="1"/>
    <col min="2" max="7" width="14.33203125" customWidth="1"/>
    <col min="8" max="9" width="14.33203125" style="89" customWidth="1"/>
    <col min="10" max="11" width="14.33203125" style="316" customWidth="1"/>
  </cols>
  <sheetData>
    <row r="1" spans="1:13" ht="19" thickBot="1" x14ac:dyDescent="0.4">
      <c r="A1" s="451" t="s">
        <v>142</v>
      </c>
      <c r="B1" s="452"/>
      <c r="C1" s="452"/>
      <c r="D1" s="452"/>
      <c r="E1" s="452"/>
      <c r="F1" s="452"/>
      <c r="G1" s="452"/>
      <c r="H1" s="452"/>
      <c r="I1" s="452"/>
      <c r="J1" s="452"/>
      <c r="K1" s="452"/>
      <c r="L1" s="452"/>
      <c r="M1" s="453"/>
    </row>
    <row r="2" spans="1:13" ht="15.75" thickBot="1" x14ac:dyDescent="0.35">
      <c r="A2" s="79" t="s">
        <v>143</v>
      </c>
      <c r="B2" s="502">
        <v>2015</v>
      </c>
      <c r="C2" s="509"/>
      <c r="D2" s="502">
        <v>2016</v>
      </c>
      <c r="E2" s="509"/>
      <c r="F2" s="502">
        <v>2017</v>
      </c>
      <c r="G2" s="509"/>
      <c r="H2" s="502">
        <v>2018</v>
      </c>
      <c r="I2" s="509"/>
      <c r="J2" s="502">
        <v>2019</v>
      </c>
      <c r="K2" s="509"/>
      <c r="L2" s="502">
        <v>2020</v>
      </c>
      <c r="M2" s="503"/>
    </row>
    <row r="3" spans="1:13" x14ac:dyDescent="0.3">
      <c r="A3" s="167" t="s">
        <v>144</v>
      </c>
      <c r="B3" s="305">
        <v>156</v>
      </c>
      <c r="C3" s="134">
        <v>3.5999999999999997E-2</v>
      </c>
      <c r="D3" s="36">
        <v>156</v>
      </c>
      <c r="E3" s="135">
        <v>3.56E-2</v>
      </c>
      <c r="F3" s="36">
        <v>90</v>
      </c>
      <c r="G3" s="135">
        <v>2.1000000000000001E-2</v>
      </c>
      <c r="H3" s="247">
        <v>182</v>
      </c>
      <c r="I3" s="366">
        <v>2.8000000000000001E-2</v>
      </c>
      <c r="J3" s="402">
        <v>241</v>
      </c>
      <c r="K3" s="364">
        <v>3.4000000000000002E-2</v>
      </c>
      <c r="L3" s="402">
        <v>185</v>
      </c>
      <c r="M3" s="398">
        <v>2.3E-2</v>
      </c>
    </row>
    <row r="4" spans="1:13" x14ac:dyDescent="0.3">
      <c r="A4" s="168" t="s">
        <v>145</v>
      </c>
      <c r="B4" s="306">
        <v>3441</v>
      </c>
      <c r="C4" s="43">
        <v>0.79700000000000004</v>
      </c>
      <c r="D4" s="32">
        <v>3363</v>
      </c>
      <c r="E4" s="42">
        <v>0.76800000000000002</v>
      </c>
      <c r="F4" s="32">
        <v>3431</v>
      </c>
      <c r="G4" s="42">
        <v>0.78200000000000003</v>
      </c>
      <c r="H4" s="32">
        <v>4915</v>
      </c>
      <c r="I4" s="367">
        <v>0.75900000000000001</v>
      </c>
      <c r="J4" s="401">
        <v>5157</v>
      </c>
      <c r="K4" s="365">
        <v>0.71699999999999997</v>
      </c>
      <c r="L4" s="401">
        <v>7199</v>
      </c>
      <c r="M4" s="399">
        <v>0.86599999999999999</v>
      </c>
    </row>
    <row r="5" spans="1:13" x14ac:dyDescent="0.3">
      <c r="A5" s="168" t="s">
        <v>146</v>
      </c>
      <c r="B5" s="306">
        <v>627</v>
      </c>
      <c r="C5" s="43">
        <v>0.14499999999999999</v>
      </c>
      <c r="D5" s="90">
        <v>795</v>
      </c>
      <c r="E5" s="42">
        <v>0.1817</v>
      </c>
      <c r="F5" s="90">
        <v>798</v>
      </c>
      <c r="G5" s="42">
        <v>0.18099999999999999</v>
      </c>
      <c r="H5" s="32">
        <v>1303</v>
      </c>
      <c r="I5" s="367">
        <v>0.20100000000000001</v>
      </c>
      <c r="J5" s="401">
        <v>1708</v>
      </c>
      <c r="K5" s="365">
        <v>0.23799999999999999</v>
      </c>
      <c r="L5" s="401">
        <v>893</v>
      </c>
      <c r="M5" s="399">
        <v>0.107</v>
      </c>
    </row>
    <row r="6" spans="1:13" x14ac:dyDescent="0.3">
      <c r="A6" s="168" t="s">
        <v>147</v>
      </c>
      <c r="B6" s="46">
        <v>92</v>
      </c>
      <c r="C6" s="43">
        <v>2.1000000000000001E-2</v>
      </c>
      <c r="D6" s="90">
        <v>62</v>
      </c>
      <c r="E6" s="42">
        <v>1.4200000000000001E-2</v>
      </c>
      <c r="F6" s="90">
        <v>70</v>
      </c>
      <c r="G6" s="42">
        <v>1.6E-2</v>
      </c>
      <c r="H6" s="32">
        <v>79</v>
      </c>
      <c r="I6" s="367">
        <v>1.2E-2</v>
      </c>
      <c r="J6" s="401">
        <v>83</v>
      </c>
      <c r="K6" s="365">
        <v>1.2E-2</v>
      </c>
      <c r="L6" s="401">
        <v>36</v>
      </c>
      <c r="M6" s="399">
        <v>4.0000000000000001E-3</v>
      </c>
    </row>
    <row r="7" spans="1:13" ht="15.75" thickBot="1" x14ac:dyDescent="0.35">
      <c r="A7" s="368" t="s">
        <v>148</v>
      </c>
      <c r="B7" s="369">
        <v>4316</v>
      </c>
      <c r="C7" s="370">
        <v>1</v>
      </c>
      <c r="D7" s="35">
        <v>4376</v>
      </c>
      <c r="E7" s="371">
        <v>1</v>
      </c>
      <c r="F7" s="35">
        <v>4389</v>
      </c>
      <c r="G7" s="371">
        <v>1</v>
      </c>
      <c r="H7" s="35">
        <v>6479</v>
      </c>
      <c r="I7" s="372">
        <v>1</v>
      </c>
      <c r="J7" s="403">
        <v>7189</v>
      </c>
      <c r="K7" s="373">
        <v>1</v>
      </c>
      <c r="L7" s="403">
        <v>8313</v>
      </c>
      <c r="M7" s="397">
        <v>1</v>
      </c>
    </row>
    <row r="8" spans="1:13" ht="15.75" thickBot="1" x14ac:dyDescent="0.35">
      <c r="A8" s="20" t="s">
        <v>149</v>
      </c>
      <c r="B8" s="504">
        <v>22775054</v>
      </c>
      <c r="C8" s="506"/>
      <c r="D8" s="507">
        <v>23352016</v>
      </c>
      <c r="E8" s="508"/>
      <c r="F8" s="507">
        <v>24392805</v>
      </c>
      <c r="G8" s="510"/>
      <c r="H8" s="507">
        <v>27549988</v>
      </c>
      <c r="I8" s="508"/>
      <c r="J8" s="507">
        <v>31662189</v>
      </c>
      <c r="K8" s="508"/>
      <c r="L8" s="504">
        <v>7812938</v>
      </c>
      <c r="M8" s="505"/>
    </row>
    <row r="19" spans="6:6" x14ac:dyDescent="0.3">
      <c r="F19" s="209"/>
    </row>
  </sheetData>
  <customSheetViews>
    <customSheetView guid="{F6DC35A1-3168-49BC-A0B7-A9C047F3F673}">
      <selection activeCell="C25" sqref="C25"/>
      <pageMargins left="0.7" right="0.7" top="0.78740157499999996" bottom="0.78740157499999996" header="0.3" footer="0.3"/>
    </customSheetView>
  </customSheetViews>
  <mergeCells count="13">
    <mergeCell ref="L2:M2"/>
    <mergeCell ref="L8:M8"/>
    <mergeCell ref="A1:M1"/>
    <mergeCell ref="B8:C8"/>
    <mergeCell ref="D8:E8"/>
    <mergeCell ref="B2:C2"/>
    <mergeCell ref="D2:E2"/>
    <mergeCell ref="F2:G2"/>
    <mergeCell ref="F8:G8"/>
    <mergeCell ref="H2:I2"/>
    <mergeCell ref="H8:I8"/>
    <mergeCell ref="J2:K2"/>
    <mergeCell ref="J8:K8"/>
  </mergeCells>
  <pageMargins left="0.7" right="0.7" top="0.78740157499999996" bottom="0.78740157499999996" header="0.3" footer="0.3"/>
  <pageSetup paperSize="9" orientation="portrait" verticalDpi="0" r:id="rId1"/>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C35"/>
  <sheetViews>
    <sheetView workbookViewId="0">
      <selection activeCell="D34" sqref="D34"/>
    </sheetView>
  </sheetViews>
  <sheetFormatPr baseColWidth="10" defaultRowHeight="15.05" x14ac:dyDescent="0.3"/>
  <cols>
    <col min="1" max="1" width="42.77734375" customWidth="1"/>
    <col min="2" max="2" width="14.33203125" customWidth="1"/>
    <col min="3" max="3" width="19.44140625" customWidth="1"/>
  </cols>
  <sheetData>
    <row r="1" spans="1:3" ht="18.649999999999999" thickBot="1" x14ac:dyDescent="0.4">
      <c r="A1" s="454" t="s">
        <v>206</v>
      </c>
      <c r="B1" s="455"/>
    </row>
    <row r="2" spans="1:3" s="89" customFormat="1" ht="14.4" x14ac:dyDescent="0.3">
      <c r="A2" s="136">
        <v>2012</v>
      </c>
      <c r="B2" s="137">
        <v>4.42</v>
      </c>
    </row>
    <row r="3" spans="1:3" ht="14.4" x14ac:dyDescent="0.3">
      <c r="A3" s="19">
        <v>2013</v>
      </c>
      <c r="B3" s="8">
        <v>4.29</v>
      </c>
    </row>
    <row r="4" spans="1:3" ht="14.4" x14ac:dyDescent="0.3">
      <c r="A4" s="19">
        <v>2014</v>
      </c>
      <c r="B4" s="8">
        <v>3.99</v>
      </c>
    </row>
    <row r="5" spans="1:3" ht="14.4" x14ac:dyDescent="0.3">
      <c r="A5" s="19">
        <v>2015</v>
      </c>
      <c r="B5" s="8">
        <v>3.99</v>
      </c>
    </row>
    <row r="6" spans="1:3" s="89" customFormat="1" ht="14.4" x14ac:dyDescent="0.3">
      <c r="A6" s="19">
        <v>2016</v>
      </c>
      <c r="B6" s="8">
        <v>3.79</v>
      </c>
    </row>
    <row r="7" spans="1:3" x14ac:dyDescent="0.3">
      <c r="A7" s="175">
        <v>2017</v>
      </c>
      <c r="B7" s="8">
        <v>3.52</v>
      </c>
    </row>
    <row r="8" spans="1:3" s="89" customFormat="1" x14ac:dyDescent="0.3">
      <c r="A8" s="248">
        <v>2018</v>
      </c>
      <c r="B8" s="249">
        <v>3.24</v>
      </c>
    </row>
    <row r="9" spans="1:3" s="316" customFormat="1" x14ac:dyDescent="0.3">
      <c r="A9" s="248">
        <v>2019</v>
      </c>
      <c r="B9" s="249">
        <v>2.72</v>
      </c>
    </row>
    <row r="10" spans="1:3" ht="15.75" thickBot="1" x14ac:dyDescent="0.35">
      <c r="A10" s="80">
        <v>2020</v>
      </c>
      <c r="B10" s="176">
        <v>7.13</v>
      </c>
    </row>
    <row r="11" spans="1:3" x14ac:dyDescent="0.3">
      <c r="C11" s="316"/>
    </row>
    <row r="12" spans="1:3" x14ac:dyDescent="0.3">
      <c r="A12" s="319"/>
      <c r="B12" s="319"/>
      <c r="C12" s="319"/>
    </row>
    <row r="13" spans="1:3" x14ac:dyDescent="0.3">
      <c r="A13" s="319"/>
      <c r="B13" s="319"/>
      <c r="C13" s="319"/>
    </row>
    <row r="14" spans="1:3" x14ac:dyDescent="0.3">
      <c r="A14" s="319"/>
      <c r="B14" s="319"/>
      <c r="C14" s="319"/>
    </row>
    <row r="15" spans="1:3" x14ac:dyDescent="0.3">
      <c r="A15" s="319"/>
      <c r="B15" s="319"/>
      <c r="C15" s="319"/>
    </row>
    <row r="16" spans="1:3" x14ac:dyDescent="0.3">
      <c r="A16" s="319"/>
      <c r="B16" s="319"/>
      <c r="C16" s="319"/>
    </row>
    <row r="17" spans="1:3" x14ac:dyDescent="0.3">
      <c r="A17" s="319"/>
      <c r="B17" s="319"/>
      <c r="C17" s="319"/>
    </row>
    <row r="18" spans="1:3" x14ac:dyDescent="0.3">
      <c r="A18" s="319"/>
      <c r="B18" s="319"/>
      <c r="C18" s="319"/>
    </row>
    <row r="19" spans="1:3" x14ac:dyDescent="0.3">
      <c r="A19" s="319"/>
      <c r="B19" s="319"/>
      <c r="C19" s="319"/>
    </row>
    <row r="20" spans="1:3" x14ac:dyDescent="0.3">
      <c r="A20" s="319"/>
      <c r="B20" s="319"/>
      <c r="C20" s="319"/>
    </row>
    <row r="21" spans="1:3" x14ac:dyDescent="0.3">
      <c r="A21" s="319"/>
      <c r="B21" s="319"/>
      <c r="C21" s="319"/>
    </row>
    <row r="22" spans="1:3" x14ac:dyDescent="0.3">
      <c r="A22" s="319"/>
      <c r="B22" s="319"/>
      <c r="C22" s="319"/>
    </row>
    <row r="23" spans="1:3" x14ac:dyDescent="0.3">
      <c r="A23" s="319"/>
      <c r="B23" s="319"/>
      <c r="C23" s="319"/>
    </row>
    <row r="24" spans="1:3" x14ac:dyDescent="0.3">
      <c r="A24" s="319"/>
      <c r="B24" s="319"/>
      <c r="C24" s="319"/>
    </row>
    <row r="25" spans="1:3" x14ac:dyDescent="0.3">
      <c r="A25" s="319"/>
      <c r="B25" s="319"/>
      <c r="C25" s="319"/>
    </row>
    <row r="26" spans="1:3" x14ac:dyDescent="0.3">
      <c r="A26" s="319"/>
      <c r="B26" s="319"/>
      <c r="C26" s="319"/>
    </row>
    <row r="27" spans="1:3" x14ac:dyDescent="0.3">
      <c r="A27" s="319"/>
      <c r="B27" s="319"/>
      <c r="C27" s="319"/>
    </row>
    <row r="28" spans="1:3" x14ac:dyDescent="0.3">
      <c r="A28" s="319"/>
      <c r="B28" s="319"/>
      <c r="C28" s="319"/>
    </row>
    <row r="29" spans="1:3" x14ac:dyDescent="0.3">
      <c r="A29" s="319"/>
      <c r="B29" s="319"/>
      <c r="C29" s="319"/>
    </row>
    <row r="30" spans="1:3" x14ac:dyDescent="0.3">
      <c r="A30" s="319"/>
      <c r="B30" s="319"/>
      <c r="C30" s="319"/>
    </row>
    <row r="31" spans="1:3" x14ac:dyDescent="0.3">
      <c r="A31" s="319"/>
      <c r="B31" s="319"/>
      <c r="C31" s="319"/>
    </row>
    <row r="32" spans="1:3" x14ac:dyDescent="0.3">
      <c r="A32" s="319"/>
      <c r="B32" s="319"/>
      <c r="C32" s="319"/>
    </row>
    <row r="33" spans="1:3" x14ac:dyDescent="0.3">
      <c r="A33" s="319"/>
      <c r="B33" s="319"/>
      <c r="C33" s="319"/>
    </row>
    <row r="34" spans="1:3" x14ac:dyDescent="0.3">
      <c r="A34" s="319"/>
      <c r="B34" s="319"/>
      <c r="C34" s="319"/>
    </row>
    <row r="35" spans="1:3" x14ac:dyDescent="0.3">
      <c r="A35" s="319"/>
      <c r="B35" s="319"/>
      <c r="C35" s="319"/>
    </row>
  </sheetData>
  <customSheetViews>
    <customSheetView guid="{F6DC35A1-3168-49BC-A0B7-A9C047F3F673}">
      <selection sqref="A1:B1"/>
      <pageMargins left="0.7" right="0.7" top="0.78740157499999996" bottom="0.78740157499999996" header="0.3" footer="0.3"/>
    </customSheetView>
  </customSheetViews>
  <mergeCells count="1">
    <mergeCell ref="A1:B1"/>
  </mergeCells>
  <pageMargins left="0.7" right="0.7" top="0.78740157499999996" bottom="0.78740157499999996" header="0.3" footer="0.3"/>
  <customProperties>
    <customPr name="_pios_id" r:id="rId1"/>
  </customPropertie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H20"/>
  <sheetViews>
    <sheetView workbookViewId="0">
      <selection activeCell="B34" sqref="B34"/>
    </sheetView>
  </sheetViews>
  <sheetFormatPr baseColWidth="10" defaultRowHeight="15.05" x14ac:dyDescent="0.3"/>
  <cols>
    <col min="1" max="1" width="47.33203125" customWidth="1"/>
    <col min="2" max="2" width="15.44140625" style="1" customWidth="1"/>
    <col min="3" max="7" width="13.6640625" style="1" customWidth="1"/>
  </cols>
  <sheetData>
    <row r="1" spans="1:8" ht="19" thickBot="1" x14ac:dyDescent="0.4">
      <c r="A1" s="451" t="s">
        <v>302</v>
      </c>
      <c r="B1" s="452"/>
      <c r="C1" s="452"/>
      <c r="D1" s="452"/>
      <c r="E1" s="452"/>
      <c r="F1" s="452"/>
      <c r="G1" s="452"/>
      <c r="H1" s="453"/>
    </row>
    <row r="2" spans="1:8" ht="15.75" thickBot="1" x14ac:dyDescent="0.35">
      <c r="A2" s="79" t="s">
        <v>207</v>
      </c>
      <c r="B2" s="91" t="s">
        <v>43</v>
      </c>
      <c r="C2" s="91">
        <v>2015</v>
      </c>
      <c r="D2" s="91">
        <v>2016</v>
      </c>
      <c r="E2" s="91">
        <v>2017</v>
      </c>
      <c r="F2" s="250">
        <v>2018</v>
      </c>
      <c r="G2" s="250">
        <v>2019</v>
      </c>
      <c r="H2" s="195">
        <v>2020</v>
      </c>
    </row>
    <row r="3" spans="1:8" s="89" customFormat="1" x14ac:dyDescent="0.3">
      <c r="A3" s="255" t="s">
        <v>208</v>
      </c>
      <c r="B3" s="256" t="s">
        <v>216</v>
      </c>
      <c r="C3" s="257">
        <v>24763288</v>
      </c>
      <c r="D3" s="257">
        <v>25415025</v>
      </c>
      <c r="E3" s="257">
        <v>26496620</v>
      </c>
      <c r="F3" s="258">
        <v>29238913</v>
      </c>
      <c r="G3" s="258">
        <v>33716888</v>
      </c>
      <c r="H3" s="259">
        <v>9343564</v>
      </c>
    </row>
    <row r="4" spans="1:8" s="89" customFormat="1" x14ac:dyDescent="0.3">
      <c r="A4" s="177" t="s">
        <v>209</v>
      </c>
      <c r="B4" s="70" t="s">
        <v>216</v>
      </c>
      <c r="C4" s="138">
        <v>22775054</v>
      </c>
      <c r="D4" s="138">
        <v>23352016</v>
      </c>
      <c r="E4" s="138">
        <v>24392805</v>
      </c>
      <c r="F4" s="251">
        <v>27037292</v>
      </c>
      <c r="G4" s="251">
        <v>31662189</v>
      </c>
      <c r="H4" s="86">
        <v>7812938</v>
      </c>
    </row>
    <row r="5" spans="1:8" x14ac:dyDescent="0.3">
      <c r="A5" s="320" t="s">
        <v>210</v>
      </c>
      <c r="B5" s="6" t="s">
        <v>7</v>
      </c>
      <c r="C5" s="6">
        <v>3.99</v>
      </c>
      <c r="D5" s="90">
        <v>3.79</v>
      </c>
      <c r="E5" s="6">
        <v>3.52</v>
      </c>
      <c r="F5" s="241">
        <v>3.24</v>
      </c>
      <c r="G5" s="241">
        <v>2.72</v>
      </c>
      <c r="H5" s="243">
        <v>7.13</v>
      </c>
    </row>
    <row r="6" spans="1:8" x14ac:dyDescent="0.3">
      <c r="A6" s="320" t="s">
        <v>210</v>
      </c>
      <c r="B6" s="6" t="s">
        <v>44</v>
      </c>
      <c r="C6" s="9">
        <v>98747</v>
      </c>
      <c r="D6" s="151">
        <v>96278</v>
      </c>
      <c r="E6" s="9">
        <v>93358</v>
      </c>
      <c r="F6" s="252">
        <v>94739</v>
      </c>
      <c r="G6" s="252">
        <v>91855</v>
      </c>
      <c r="H6" s="86">
        <v>66583</v>
      </c>
    </row>
    <row r="7" spans="1:8" x14ac:dyDescent="0.3">
      <c r="A7" s="320" t="s">
        <v>211</v>
      </c>
      <c r="B7" s="6" t="s">
        <v>45</v>
      </c>
      <c r="C7" s="6">
        <v>2.33</v>
      </c>
      <c r="D7" s="90">
        <v>2.29</v>
      </c>
      <c r="E7" s="6">
        <v>2.0099999999999998</v>
      </c>
      <c r="F7" s="241">
        <v>1.66</v>
      </c>
      <c r="G7" s="241">
        <v>1.46</v>
      </c>
      <c r="H7" s="217">
        <v>4</v>
      </c>
    </row>
    <row r="8" spans="1:8" x14ac:dyDescent="0.3">
      <c r="A8" s="320" t="s">
        <v>211</v>
      </c>
      <c r="B8" s="6" t="s">
        <v>44</v>
      </c>
      <c r="C8" s="9">
        <v>57734</v>
      </c>
      <c r="D8" s="151">
        <v>58315</v>
      </c>
      <c r="E8" s="9">
        <v>53304</v>
      </c>
      <c r="F8" s="252">
        <v>48591</v>
      </c>
      <c r="G8" s="252">
        <v>49329</v>
      </c>
      <c r="H8" s="86">
        <v>37405</v>
      </c>
    </row>
    <row r="9" spans="1:8" x14ac:dyDescent="0.3">
      <c r="A9" s="320" t="s">
        <v>212</v>
      </c>
      <c r="B9" s="6" t="s">
        <v>45</v>
      </c>
      <c r="C9" s="6">
        <v>1.31</v>
      </c>
      <c r="D9" s="90">
        <v>1.25</v>
      </c>
      <c r="E9" s="6">
        <v>1.0900000000000001</v>
      </c>
      <c r="F9" s="241">
        <v>1.1000000000000001</v>
      </c>
      <c r="G9" s="241">
        <v>0.92</v>
      </c>
      <c r="H9" s="217">
        <v>1.8</v>
      </c>
    </row>
    <row r="10" spans="1:8" x14ac:dyDescent="0.3">
      <c r="A10" s="320" t="s">
        <v>212</v>
      </c>
      <c r="B10" s="6" t="s">
        <v>44</v>
      </c>
      <c r="C10" s="9">
        <v>32557</v>
      </c>
      <c r="D10" s="151">
        <v>31856</v>
      </c>
      <c r="E10" s="9">
        <v>28846</v>
      </c>
      <c r="F10" s="252">
        <v>32146</v>
      </c>
      <c r="G10" s="252">
        <v>30967</v>
      </c>
      <c r="H10" s="86">
        <v>16812</v>
      </c>
    </row>
    <row r="11" spans="1:8" x14ac:dyDescent="0.3">
      <c r="A11" s="320" t="s">
        <v>213</v>
      </c>
      <c r="B11" s="6" t="s">
        <v>45</v>
      </c>
      <c r="C11" s="21">
        <v>1.1299999999999999</v>
      </c>
      <c r="D11" s="105">
        <v>1.2</v>
      </c>
      <c r="E11" s="21">
        <v>1.2</v>
      </c>
      <c r="F11" s="253">
        <v>1.1499999999999999</v>
      </c>
      <c r="G11" s="253">
        <v>1.07</v>
      </c>
      <c r="H11" s="217">
        <v>1.9</v>
      </c>
    </row>
    <row r="12" spans="1:8" x14ac:dyDescent="0.3">
      <c r="A12" s="320" t="s">
        <v>213</v>
      </c>
      <c r="B12" s="6" t="s">
        <v>44</v>
      </c>
      <c r="C12" s="9">
        <v>28041</v>
      </c>
      <c r="D12" s="151">
        <v>30447</v>
      </c>
      <c r="E12" s="9">
        <v>31733</v>
      </c>
      <c r="F12" s="252">
        <v>33587</v>
      </c>
      <c r="G12" s="252">
        <v>36093</v>
      </c>
      <c r="H12" s="86">
        <v>17734</v>
      </c>
    </row>
    <row r="13" spans="1:8" x14ac:dyDescent="0.3">
      <c r="A13" s="320" t="s">
        <v>214</v>
      </c>
      <c r="B13" s="6" t="s">
        <v>45</v>
      </c>
      <c r="C13" s="6">
        <v>7.45</v>
      </c>
      <c r="D13" s="90">
        <v>7.28</v>
      </c>
      <c r="E13" s="6">
        <v>6.73</v>
      </c>
      <c r="F13" s="241">
        <v>6.05</v>
      </c>
      <c r="G13" s="241">
        <v>5.26</v>
      </c>
      <c r="H13" s="217">
        <v>13.03</v>
      </c>
    </row>
    <row r="14" spans="1:8" x14ac:dyDescent="0.3">
      <c r="A14" s="320" t="s">
        <v>214</v>
      </c>
      <c r="B14" s="6" t="s">
        <v>44</v>
      </c>
      <c r="C14" s="9">
        <v>184522</v>
      </c>
      <c r="D14" s="151">
        <v>185040</v>
      </c>
      <c r="E14" s="9">
        <v>178395</v>
      </c>
      <c r="F14" s="252">
        <v>176918</v>
      </c>
      <c r="G14" s="252">
        <v>177277</v>
      </c>
      <c r="H14" s="86">
        <v>121722</v>
      </c>
    </row>
    <row r="15" spans="1:8" ht="15.05" customHeight="1" x14ac:dyDescent="0.3">
      <c r="A15" s="320" t="s">
        <v>215</v>
      </c>
      <c r="B15" s="6" t="s">
        <v>45</v>
      </c>
      <c r="C15" s="21">
        <v>2.4</v>
      </c>
      <c r="D15" s="90">
        <v>2.2799999999999998</v>
      </c>
      <c r="E15" s="6">
        <v>2.68</v>
      </c>
      <c r="F15" s="241">
        <v>3.24</v>
      </c>
      <c r="G15" s="241">
        <v>2.72</v>
      </c>
      <c r="H15" s="217">
        <v>7.13</v>
      </c>
    </row>
    <row r="16" spans="1:8" ht="16.399999999999999" x14ac:dyDescent="0.3">
      <c r="A16" s="320" t="s">
        <v>215</v>
      </c>
      <c r="B16" s="6" t="s">
        <v>44</v>
      </c>
      <c r="C16" s="9">
        <v>59439</v>
      </c>
      <c r="D16" s="9">
        <v>58050</v>
      </c>
      <c r="E16" s="9">
        <v>70883</v>
      </c>
      <c r="F16" s="252">
        <v>94739</v>
      </c>
      <c r="G16" s="252">
        <v>91855</v>
      </c>
      <c r="H16" s="86">
        <v>66583</v>
      </c>
    </row>
    <row r="17" spans="1:8" ht="15.75" thickBot="1" x14ac:dyDescent="0.35">
      <c r="A17" s="5" t="s">
        <v>46</v>
      </c>
      <c r="B17" s="68" t="s">
        <v>15</v>
      </c>
      <c r="C17" s="139">
        <v>0.32200000000000001</v>
      </c>
      <c r="D17" s="139">
        <v>0.314</v>
      </c>
      <c r="E17" s="139">
        <v>0.39700000000000002</v>
      </c>
      <c r="F17" s="254">
        <v>0.53500000000000003</v>
      </c>
      <c r="G17" s="254">
        <v>0.51800000000000002</v>
      </c>
      <c r="H17" s="214">
        <v>0.54700000000000004</v>
      </c>
    </row>
    <row r="18" spans="1:8" ht="15.75" thickBot="1" x14ac:dyDescent="0.35"/>
    <row r="19" spans="1:8" ht="28.15" customHeight="1" thickBot="1" x14ac:dyDescent="0.35">
      <c r="A19" s="456" t="s">
        <v>217</v>
      </c>
      <c r="B19" s="457"/>
      <c r="C19" s="457"/>
      <c r="D19" s="457"/>
      <c r="E19" s="457"/>
      <c r="F19" s="457"/>
      <c r="G19" s="457"/>
      <c r="H19" s="458"/>
    </row>
    <row r="20" spans="1:8" ht="11.95" customHeight="1" x14ac:dyDescent="0.3"/>
  </sheetData>
  <customSheetViews>
    <customSheetView guid="{F6DC35A1-3168-49BC-A0B7-A9C047F3F673}">
      <selection sqref="A1:F1"/>
      <pageMargins left="0.7" right="0.7" top="0.78740157499999996" bottom="0.78740157499999996" header="0.3" footer="0.3"/>
      <pageSetup paperSize="9" orientation="portrait" horizontalDpi="0" r:id="rId1"/>
    </customSheetView>
  </customSheetViews>
  <mergeCells count="2">
    <mergeCell ref="A1:H1"/>
    <mergeCell ref="A19:H19"/>
  </mergeCells>
  <pageMargins left="0.7" right="0.7" top="0.78740157499999996" bottom="0.78740157499999996" header="0.3" footer="0.3"/>
  <pageSetup paperSize="9" orientation="portrait" r:id="rId2"/>
  <customProperties>
    <customPr name="_pios_id" r:id="rId3"/>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I7"/>
  <sheetViews>
    <sheetView workbookViewId="0">
      <selection activeCell="I13" sqref="I13"/>
    </sheetView>
  </sheetViews>
  <sheetFormatPr baseColWidth="10" defaultRowHeight="15.05" x14ac:dyDescent="0.3"/>
  <cols>
    <col min="1" max="1" width="42.77734375" customWidth="1"/>
    <col min="2" max="4" width="14.33203125" customWidth="1"/>
    <col min="5" max="5" width="14.33203125" style="89" customWidth="1"/>
    <col min="6" max="6" width="14.33203125" customWidth="1"/>
    <col min="7" max="7" width="14.33203125" style="89" customWidth="1"/>
    <col min="8" max="8" width="14.33203125" style="316" customWidth="1"/>
  </cols>
  <sheetData>
    <row r="1" spans="1:9" s="22" customFormat="1" ht="21.6" customHeight="1" thickBot="1" x14ac:dyDescent="0.4">
      <c r="A1" s="459" t="s">
        <v>47</v>
      </c>
      <c r="B1" s="460"/>
      <c r="C1" s="460"/>
      <c r="D1" s="460"/>
      <c r="E1" s="460"/>
      <c r="F1" s="460"/>
      <c r="G1" s="460"/>
      <c r="H1" s="460"/>
      <c r="I1" s="461"/>
    </row>
    <row r="2" spans="1:9" s="34" customFormat="1" ht="45.85" thickBot="1" x14ac:dyDescent="0.35">
      <c r="A2" s="223" t="s">
        <v>48</v>
      </c>
      <c r="B2" s="238" t="s">
        <v>49</v>
      </c>
      <c r="C2" s="238">
        <v>2012</v>
      </c>
      <c r="D2" s="511" t="s">
        <v>50</v>
      </c>
      <c r="E2" s="512" t="s">
        <v>218</v>
      </c>
      <c r="F2" s="239" t="s">
        <v>219</v>
      </c>
      <c r="G2" s="239" t="s">
        <v>272</v>
      </c>
      <c r="H2" s="239" t="s">
        <v>325</v>
      </c>
      <c r="I2" s="239" t="s">
        <v>305</v>
      </c>
    </row>
    <row r="3" spans="1:9" x14ac:dyDescent="0.3">
      <c r="A3" s="167" t="s">
        <v>51</v>
      </c>
      <c r="B3" s="10" t="s">
        <v>7</v>
      </c>
      <c r="C3" s="36">
        <v>4.42</v>
      </c>
      <c r="D3" s="36">
        <v>3.49</v>
      </c>
      <c r="E3" s="179">
        <v>0.21</v>
      </c>
      <c r="F3" s="180">
        <v>3.52</v>
      </c>
      <c r="G3" s="260">
        <v>3.24</v>
      </c>
      <c r="H3" s="260">
        <v>2.72</v>
      </c>
      <c r="I3" s="183">
        <v>7.13</v>
      </c>
    </row>
    <row r="4" spans="1:9" x14ac:dyDescent="0.3">
      <c r="A4" s="168" t="s">
        <v>52</v>
      </c>
      <c r="B4" s="7" t="s">
        <v>7</v>
      </c>
      <c r="C4" s="90">
        <v>2.42</v>
      </c>
      <c r="D4" s="90">
        <v>2.0099999999999998</v>
      </c>
      <c r="E4" s="178">
        <v>0.17</v>
      </c>
      <c r="F4" s="105">
        <v>2.0099999999999998</v>
      </c>
      <c r="G4" s="242">
        <v>1.66</v>
      </c>
      <c r="H4" s="242">
        <v>1.46</v>
      </c>
      <c r="I4" s="98">
        <v>4</v>
      </c>
    </row>
    <row r="5" spans="1:9" x14ac:dyDescent="0.3">
      <c r="A5" s="168" t="s">
        <v>53</v>
      </c>
      <c r="B5" s="7" t="s">
        <v>7</v>
      </c>
      <c r="C5" s="90">
        <v>1.72</v>
      </c>
      <c r="D5" s="90">
        <v>1.24</v>
      </c>
      <c r="E5" s="178">
        <v>0.28000000000000003</v>
      </c>
      <c r="F5" s="105">
        <v>1.0900000000000001</v>
      </c>
      <c r="G5" s="242">
        <v>1.1000000000000001</v>
      </c>
      <c r="H5" s="242">
        <v>0.92</v>
      </c>
      <c r="I5" s="98">
        <v>1.8</v>
      </c>
    </row>
    <row r="6" spans="1:9" x14ac:dyDescent="0.3">
      <c r="A6" s="168" t="s">
        <v>54</v>
      </c>
      <c r="B6" s="7" t="s">
        <v>7</v>
      </c>
      <c r="C6" s="90">
        <v>1.41</v>
      </c>
      <c r="D6" s="90">
        <v>1.17</v>
      </c>
      <c r="E6" s="178">
        <v>0.17</v>
      </c>
      <c r="F6" s="105">
        <v>1.2</v>
      </c>
      <c r="G6" s="242">
        <v>1.1499999999999999</v>
      </c>
      <c r="H6" s="242">
        <v>1.07</v>
      </c>
      <c r="I6" s="98">
        <v>1.9</v>
      </c>
    </row>
    <row r="7" spans="1:9" ht="17.05" thickBot="1" x14ac:dyDescent="0.4">
      <c r="A7" s="169" t="s">
        <v>55</v>
      </c>
      <c r="B7" s="5" t="s">
        <v>5</v>
      </c>
      <c r="C7" s="4">
        <v>1.95</v>
      </c>
      <c r="D7" s="4">
        <v>1.36</v>
      </c>
      <c r="E7" s="181">
        <v>0.3</v>
      </c>
      <c r="F7" s="182">
        <v>1.1200000000000001</v>
      </c>
      <c r="G7" s="261">
        <v>0.68</v>
      </c>
      <c r="H7" s="261">
        <v>0.57999999999999996</v>
      </c>
      <c r="I7" s="299">
        <v>1.32</v>
      </c>
    </row>
  </sheetData>
  <customSheetViews>
    <customSheetView guid="{F6DC35A1-3168-49BC-A0B7-A9C047F3F673}">
      <selection sqref="A1:E1"/>
      <pageMargins left="0.7" right="0.7" top="0.78740157499999996" bottom="0.78740157499999996" header="0.3" footer="0.3"/>
      <pageSetup paperSize="9" orientation="portrait" verticalDpi="0" r:id="rId1"/>
    </customSheetView>
  </customSheetViews>
  <mergeCells count="1">
    <mergeCell ref="A1:I1"/>
  </mergeCells>
  <pageMargins left="0.7" right="0.7" top="0.78740157499999996" bottom="0.78740157499999996" header="0.3" footer="0.3"/>
  <pageSetup paperSize="9" orientation="portrait" r:id="rId2"/>
  <customProperties>
    <customPr name="_pios_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1" sqref="J31"/>
    </sheetView>
  </sheetViews>
  <sheetFormatPr baseColWidth="10" defaultRowHeight="15.05" x14ac:dyDescent="0.3"/>
  <sheetData/>
  <customSheetViews>
    <customSheetView guid="{F6DC35A1-3168-49BC-A0B7-A9C047F3F673}">
      <selection activeCell="J29" sqref="J29"/>
      <pageMargins left="0.7" right="0.7" top="0.78740157499999996" bottom="0.78740157499999996" header="0.3" footer="0.3"/>
    </customSheetView>
  </customSheetViews>
  <pageMargins left="0.7" right="0.7" top="0.78740157499999996" bottom="0.78740157499999996" header="0.3" footer="0.3"/>
  <customProperties>
    <customPr name="_pios_id" r:id="rId1"/>
  </customPropertie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F24" sqref="F24"/>
    </sheetView>
  </sheetViews>
  <sheetFormatPr baseColWidth="10" defaultRowHeight="15.05" x14ac:dyDescent="0.3"/>
  <cols>
    <col min="1" max="1" width="42.77734375" style="89" customWidth="1"/>
    <col min="2" max="2" width="14.33203125" style="89" customWidth="1"/>
    <col min="3" max="3" width="19.44140625" style="89" customWidth="1"/>
    <col min="4" max="16384" width="11.5546875" style="89"/>
  </cols>
  <sheetData>
    <row r="1" spans="1:2" ht="18.649999999999999" thickBot="1" x14ac:dyDescent="0.4">
      <c r="A1" s="454" t="s">
        <v>220</v>
      </c>
      <c r="B1" s="455"/>
    </row>
    <row r="2" spans="1:2" ht="14.4" x14ac:dyDescent="0.3">
      <c r="A2" s="136">
        <v>2012</v>
      </c>
      <c r="B2" s="137">
        <v>8.25</v>
      </c>
    </row>
    <row r="3" spans="1:2" ht="14.4" x14ac:dyDescent="0.3">
      <c r="A3" s="19">
        <v>2013</v>
      </c>
      <c r="B3" s="8">
        <v>8.23</v>
      </c>
    </row>
    <row r="4" spans="1:2" ht="14.4" x14ac:dyDescent="0.3">
      <c r="A4" s="19">
        <v>2014</v>
      </c>
      <c r="B4" s="8">
        <v>7.34</v>
      </c>
    </row>
    <row r="5" spans="1:2" ht="14.4" x14ac:dyDescent="0.3">
      <c r="A5" s="19">
        <v>2015</v>
      </c>
      <c r="B5" s="8">
        <v>7.45</v>
      </c>
    </row>
    <row r="6" spans="1:2" ht="14.4" x14ac:dyDescent="0.3">
      <c r="A6" s="19">
        <v>2016</v>
      </c>
      <c r="B6" s="8">
        <v>7.28</v>
      </c>
    </row>
    <row r="7" spans="1:2" x14ac:dyDescent="0.3">
      <c r="A7" s="175">
        <v>2017</v>
      </c>
      <c r="B7" s="8">
        <v>6.73</v>
      </c>
    </row>
    <row r="8" spans="1:2" x14ac:dyDescent="0.3">
      <c r="A8" s="248">
        <v>2018</v>
      </c>
      <c r="B8" s="249">
        <v>6.05</v>
      </c>
    </row>
    <row r="9" spans="1:2" s="316" customFormat="1" x14ac:dyDescent="0.3">
      <c r="A9" s="248">
        <v>2019</v>
      </c>
      <c r="B9" s="249">
        <v>5.26</v>
      </c>
    </row>
    <row r="10" spans="1:2" ht="15.75" thickBot="1" x14ac:dyDescent="0.35">
      <c r="A10" s="80">
        <v>2020</v>
      </c>
      <c r="B10" s="176">
        <v>13.03</v>
      </c>
    </row>
    <row r="12" spans="1:2" s="319" customFormat="1" x14ac:dyDescent="0.3"/>
  </sheetData>
  <mergeCells count="1">
    <mergeCell ref="A1:B1"/>
  </mergeCells>
  <pageMargins left="0.7" right="0.7" top="0.78740157499999996" bottom="0.78740157499999996" header="0.3" footer="0.3"/>
  <customProperties>
    <customPr name="_pios_id" r:id="rId1"/>
  </customPropertie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G6"/>
  <sheetViews>
    <sheetView workbookViewId="0">
      <selection sqref="A1:G1"/>
    </sheetView>
  </sheetViews>
  <sheetFormatPr baseColWidth="10" defaultRowHeight="15.05" x14ac:dyDescent="0.3"/>
  <cols>
    <col min="1" max="1" width="47.33203125" style="29" customWidth="1"/>
    <col min="5" max="5" width="11.5546875" style="89"/>
    <col min="6" max="6" width="11.5546875" style="316"/>
  </cols>
  <sheetData>
    <row r="1" spans="1:7" ht="29.45" customHeight="1" thickBot="1" x14ac:dyDescent="0.35">
      <c r="A1" s="462" t="s">
        <v>224</v>
      </c>
      <c r="B1" s="463"/>
      <c r="C1" s="463"/>
      <c r="D1" s="463"/>
      <c r="E1" s="463"/>
      <c r="F1" s="463"/>
      <c r="G1" s="464"/>
    </row>
    <row r="2" spans="1:7" x14ac:dyDescent="0.3">
      <c r="A2" s="202" t="s">
        <v>56</v>
      </c>
      <c r="B2" s="203">
        <v>2015</v>
      </c>
      <c r="C2" s="203">
        <v>2016</v>
      </c>
      <c r="D2" s="203">
        <v>2017</v>
      </c>
      <c r="E2" s="262">
        <v>2018</v>
      </c>
      <c r="F2" s="262">
        <v>2019</v>
      </c>
      <c r="G2" s="204">
        <v>2020</v>
      </c>
    </row>
    <row r="3" spans="1:7" ht="52.2" customHeight="1" x14ac:dyDescent="0.3">
      <c r="A3" s="205" t="s">
        <v>221</v>
      </c>
      <c r="B3" s="201">
        <v>75.36</v>
      </c>
      <c r="C3" s="201">
        <v>76.849999999999994</v>
      </c>
      <c r="D3" s="201">
        <v>82.32</v>
      </c>
      <c r="E3" s="263">
        <v>85.28</v>
      </c>
      <c r="F3" s="263">
        <v>92.37</v>
      </c>
      <c r="G3" s="307">
        <v>59.18</v>
      </c>
    </row>
    <row r="4" spans="1:7" ht="51.05" customHeight="1" thickBot="1" x14ac:dyDescent="0.35">
      <c r="A4" s="27" t="s">
        <v>222</v>
      </c>
      <c r="B4" s="28">
        <v>100.28</v>
      </c>
      <c r="C4" s="28">
        <v>104.95</v>
      </c>
      <c r="D4" s="28">
        <v>106.42</v>
      </c>
      <c r="E4" s="264">
        <v>121.7</v>
      </c>
      <c r="F4" s="264">
        <v>132.32</v>
      </c>
      <c r="G4" s="308">
        <v>72.2</v>
      </c>
    </row>
    <row r="5" spans="1:7" ht="15.75" thickBot="1" x14ac:dyDescent="0.35"/>
    <row r="6" spans="1:7" ht="15.75" thickBot="1" x14ac:dyDescent="0.35">
      <c r="A6" s="465" t="s">
        <v>223</v>
      </c>
      <c r="B6" s="466"/>
      <c r="C6" s="466"/>
      <c r="D6" s="466"/>
      <c r="E6" s="466"/>
      <c r="F6" s="466"/>
      <c r="G6" s="467"/>
    </row>
  </sheetData>
  <customSheetViews>
    <customSheetView guid="{F6DC35A1-3168-49BC-A0B7-A9C047F3F673}">
      <selection sqref="A1:E1"/>
      <pageMargins left="0.7" right="0.7" top="0.78740157499999996" bottom="0.78740157499999996" header="0.3" footer="0.3"/>
    </customSheetView>
  </customSheetViews>
  <mergeCells count="2">
    <mergeCell ref="A1:G1"/>
    <mergeCell ref="A6:G6"/>
  </mergeCells>
  <pageMargins left="0.7" right="0.7" top="0.78740157499999996" bottom="0.78740157499999996" header="0.3" footer="0.3"/>
  <pageSetup paperSize="9" orientation="portrait" r:id="rId1"/>
  <customProperties>
    <customPr name="_pios_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H4"/>
  <sheetViews>
    <sheetView workbookViewId="0">
      <selection activeCell="E13" sqref="E13"/>
    </sheetView>
  </sheetViews>
  <sheetFormatPr baseColWidth="10" defaultRowHeight="15.05" x14ac:dyDescent="0.3"/>
  <cols>
    <col min="1" max="1" width="42.77734375" customWidth="1"/>
    <col min="2" max="5" width="14.33203125" customWidth="1"/>
    <col min="6" max="6" width="14.33203125" style="89" customWidth="1"/>
    <col min="7" max="7" width="14.33203125" style="316" customWidth="1"/>
  </cols>
  <sheetData>
    <row r="1" spans="1:8" ht="21.6" thickBot="1" x14ac:dyDescent="0.5">
      <c r="A1" s="459" t="s">
        <v>225</v>
      </c>
      <c r="B1" s="460"/>
      <c r="C1" s="460"/>
      <c r="D1" s="460"/>
      <c r="E1" s="460"/>
      <c r="F1" s="460"/>
      <c r="G1" s="460"/>
      <c r="H1" s="461"/>
    </row>
    <row r="2" spans="1:8" ht="15.75" thickBot="1" x14ac:dyDescent="0.35">
      <c r="A2" s="79" t="s">
        <v>56</v>
      </c>
      <c r="B2" s="81" t="s">
        <v>49</v>
      </c>
      <c r="C2" s="81">
        <v>2015</v>
      </c>
      <c r="D2" s="81">
        <v>2016</v>
      </c>
      <c r="E2" s="81">
        <v>2017</v>
      </c>
      <c r="F2" s="245">
        <v>2018</v>
      </c>
      <c r="G2" s="245">
        <v>2019</v>
      </c>
      <c r="H2" s="82">
        <v>2020</v>
      </c>
    </row>
    <row r="3" spans="1:8" ht="15.55" customHeight="1" x14ac:dyDescent="0.35">
      <c r="A3" s="23" t="s">
        <v>57</v>
      </c>
      <c r="B3" s="24" t="s">
        <v>28</v>
      </c>
      <c r="C3" s="30">
        <v>33941</v>
      </c>
      <c r="D3" s="194">
        <v>34175</v>
      </c>
      <c r="E3" s="30">
        <v>29784</v>
      </c>
      <c r="F3" s="265">
        <v>19952</v>
      </c>
      <c r="G3" s="265">
        <v>19612</v>
      </c>
      <c r="H3" s="210">
        <v>12301</v>
      </c>
    </row>
    <row r="4" spans="1:8" ht="17.05" thickBot="1" x14ac:dyDescent="0.4">
      <c r="A4" s="5" t="s">
        <v>58</v>
      </c>
      <c r="B4" s="4" t="s">
        <v>5</v>
      </c>
      <c r="C4" s="4">
        <v>1.37</v>
      </c>
      <c r="D4" s="4">
        <v>1.34</v>
      </c>
      <c r="E4" s="4">
        <v>1.1200000000000001</v>
      </c>
      <c r="F4" s="266">
        <v>0.68</v>
      </c>
      <c r="G4" s="266">
        <v>0.57999999999999996</v>
      </c>
      <c r="H4" s="176">
        <v>1.32</v>
      </c>
    </row>
  </sheetData>
  <customSheetViews>
    <customSheetView guid="{F6DC35A1-3168-49BC-A0B7-A9C047F3F673}">
      <selection sqref="A1:F1"/>
      <pageMargins left="0.7" right="0.7" top="0.78740157499999996" bottom="0.78740157499999996" header="0.3" footer="0.3"/>
    </customSheetView>
  </customSheetViews>
  <mergeCells count="1">
    <mergeCell ref="A1:H1"/>
  </mergeCells>
  <pageMargins left="0.7" right="0.7" top="0.78740157499999996" bottom="0.78740157499999996" header="0.3" footer="0.3"/>
  <pageSetup paperSize="9" orientation="portrait" r:id="rId1"/>
  <customProperties>
    <customPr name="_pios_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election activeCell="A3" sqref="A3"/>
    </sheetView>
  </sheetViews>
  <sheetFormatPr baseColWidth="10" defaultRowHeight="15.05" x14ac:dyDescent="0.3"/>
  <cols>
    <col min="1" max="1" width="42.77734375" style="89" customWidth="1"/>
    <col min="2" max="2" width="14.33203125" style="89" customWidth="1"/>
    <col min="3" max="3" width="19.44140625" style="89" customWidth="1"/>
    <col min="4" max="16384" width="11.5546875" style="89"/>
  </cols>
  <sheetData>
    <row r="1" spans="1:4" ht="20.95" thickBot="1" x14ac:dyDescent="0.5">
      <c r="A1" s="454" t="s">
        <v>226</v>
      </c>
      <c r="B1" s="455"/>
    </row>
    <row r="2" spans="1:4" ht="14.4" x14ac:dyDescent="0.3">
      <c r="A2" s="136">
        <v>2012</v>
      </c>
      <c r="B2" s="137">
        <v>1.95</v>
      </c>
    </row>
    <row r="3" spans="1:4" ht="14.4" x14ac:dyDescent="0.3">
      <c r="A3" s="19">
        <v>2013</v>
      </c>
      <c r="B3" s="8">
        <v>1.73</v>
      </c>
    </row>
    <row r="4" spans="1:4" ht="14.4" x14ac:dyDescent="0.3">
      <c r="A4" s="19">
        <v>2014</v>
      </c>
      <c r="B4" s="8">
        <v>1.54</v>
      </c>
    </row>
    <row r="5" spans="1:4" ht="14.4" x14ac:dyDescent="0.3">
      <c r="A5" s="19">
        <v>2015</v>
      </c>
      <c r="B5" s="8">
        <v>1.37</v>
      </c>
    </row>
    <row r="6" spans="1:4" ht="14.4" x14ac:dyDescent="0.3">
      <c r="A6" s="19">
        <v>2016</v>
      </c>
      <c r="B6" s="8">
        <v>1.34</v>
      </c>
    </row>
    <row r="7" spans="1:4" x14ac:dyDescent="0.3">
      <c r="A7" s="175">
        <v>2017</v>
      </c>
      <c r="B7" s="208">
        <v>1.1200000000000001</v>
      </c>
    </row>
    <row r="8" spans="1:4" x14ac:dyDescent="0.3">
      <c r="A8" s="248">
        <v>2018</v>
      </c>
      <c r="B8" s="267">
        <v>0.68</v>
      </c>
    </row>
    <row r="9" spans="1:4" s="316" customFormat="1" x14ac:dyDescent="0.3">
      <c r="A9" s="248">
        <v>2019</v>
      </c>
      <c r="B9" s="267">
        <v>0.57999999999999996</v>
      </c>
    </row>
    <row r="10" spans="1:4" ht="15.75" thickBot="1" x14ac:dyDescent="0.35">
      <c r="A10" s="80">
        <v>2020</v>
      </c>
      <c r="B10" s="176">
        <v>1.32</v>
      </c>
    </row>
    <row r="12" spans="1:4" x14ac:dyDescent="0.3">
      <c r="A12" s="319"/>
      <c r="B12" s="319"/>
      <c r="C12" s="319"/>
      <c r="D12" s="319"/>
    </row>
    <row r="13" spans="1:4" x14ac:dyDescent="0.3">
      <c r="A13" s="319"/>
      <c r="B13" s="319"/>
      <c r="C13" s="319"/>
      <c r="D13" s="319"/>
    </row>
    <row r="14" spans="1:4" x14ac:dyDescent="0.3">
      <c r="A14" s="319"/>
      <c r="B14" s="319"/>
      <c r="C14" s="319"/>
      <c r="D14" s="319"/>
    </row>
    <row r="15" spans="1:4" x14ac:dyDescent="0.3">
      <c r="A15" s="319"/>
      <c r="B15" s="319"/>
      <c r="C15" s="319"/>
      <c r="D15" s="319"/>
    </row>
    <row r="16" spans="1:4" x14ac:dyDescent="0.3">
      <c r="A16" s="319"/>
      <c r="B16" s="319"/>
      <c r="C16" s="319"/>
      <c r="D16" s="319"/>
    </row>
    <row r="17" spans="1:4" x14ac:dyDescent="0.3">
      <c r="A17" s="319"/>
      <c r="B17" s="319"/>
      <c r="C17" s="319"/>
      <c r="D17" s="319"/>
    </row>
    <row r="18" spans="1:4" x14ac:dyDescent="0.3">
      <c r="A18" s="319"/>
      <c r="B18" s="319"/>
      <c r="C18" s="319"/>
      <c r="D18" s="319"/>
    </row>
    <row r="19" spans="1:4" x14ac:dyDescent="0.3">
      <c r="A19" s="319"/>
      <c r="B19" s="319"/>
      <c r="C19" s="319"/>
      <c r="D19" s="319"/>
    </row>
    <row r="20" spans="1:4" x14ac:dyDescent="0.3">
      <c r="A20" s="319"/>
      <c r="B20" s="319"/>
      <c r="C20" s="319"/>
      <c r="D20" s="319"/>
    </row>
    <row r="21" spans="1:4" x14ac:dyDescent="0.3">
      <c r="A21" s="319"/>
      <c r="B21" s="319"/>
      <c r="C21" s="319"/>
      <c r="D21" s="319"/>
    </row>
    <row r="22" spans="1:4" x14ac:dyDescent="0.3">
      <c r="A22" s="319"/>
      <c r="B22" s="319"/>
      <c r="C22" s="319"/>
      <c r="D22" s="319"/>
    </row>
    <row r="23" spans="1:4" x14ac:dyDescent="0.3">
      <c r="A23" s="319"/>
      <c r="B23" s="319"/>
      <c r="C23" s="319"/>
      <c r="D23" s="319"/>
    </row>
    <row r="24" spans="1:4" x14ac:dyDescent="0.3">
      <c r="A24" s="319"/>
      <c r="B24" s="319"/>
      <c r="C24" s="319"/>
      <c r="D24" s="319"/>
    </row>
    <row r="25" spans="1:4" x14ac:dyDescent="0.3">
      <c r="A25" s="319"/>
      <c r="B25" s="319"/>
      <c r="C25" s="319"/>
      <c r="D25" s="319"/>
    </row>
    <row r="26" spans="1:4" x14ac:dyDescent="0.3">
      <c r="A26" s="319"/>
      <c r="B26" s="319"/>
      <c r="C26" s="319"/>
      <c r="D26" s="319"/>
    </row>
    <row r="27" spans="1:4" x14ac:dyDescent="0.3">
      <c r="A27" s="319"/>
      <c r="B27" s="319"/>
      <c r="C27" s="319"/>
      <c r="D27" s="319"/>
    </row>
    <row r="28" spans="1:4" x14ac:dyDescent="0.3">
      <c r="A28" s="319"/>
      <c r="B28" s="319"/>
      <c r="C28" s="319"/>
      <c r="D28" s="319"/>
    </row>
    <row r="29" spans="1:4" x14ac:dyDescent="0.3">
      <c r="A29" s="319"/>
      <c r="B29" s="319"/>
      <c r="C29" s="319"/>
      <c r="D29" s="319"/>
    </row>
    <row r="30" spans="1:4" x14ac:dyDescent="0.3">
      <c r="A30" s="319"/>
      <c r="B30" s="319"/>
      <c r="C30" s="319"/>
      <c r="D30" s="319"/>
    </row>
    <row r="31" spans="1:4" x14ac:dyDescent="0.3">
      <c r="A31" s="319"/>
      <c r="B31" s="319"/>
      <c r="C31" s="319"/>
      <c r="D31" s="319"/>
    </row>
    <row r="32" spans="1:4" x14ac:dyDescent="0.3">
      <c r="A32" s="319"/>
      <c r="B32" s="319"/>
      <c r="C32" s="319"/>
      <c r="D32" s="319"/>
    </row>
    <row r="33" spans="1:4" x14ac:dyDescent="0.3">
      <c r="A33" s="319"/>
      <c r="B33" s="319"/>
      <c r="C33" s="319"/>
      <c r="D33" s="319"/>
    </row>
    <row r="34" spans="1:4" x14ac:dyDescent="0.3">
      <c r="A34" s="319"/>
      <c r="B34" s="319"/>
      <c r="C34" s="319"/>
      <c r="D34" s="319"/>
    </row>
    <row r="35" spans="1:4" x14ac:dyDescent="0.3">
      <c r="A35" s="319"/>
      <c r="B35" s="319"/>
      <c r="C35" s="319"/>
      <c r="D35" s="319"/>
    </row>
  </sheetData>
  <mergeCells count="1">
    <mergeCell ref="A1:B1"/>
  </mergeCells>
  <pageMargins left="0.7" right="0.7" top="0.78740157499999996" bottom="0.78740157499999996" header="0.3" footer="0.3"/>
  <pageSetup paperSize="9" orientation="portrait" r:id="rId1"/>
  <customProperties>
    <customPr name="_pios_id" r:id="rId2"/>
  </customProperties>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G37"/>
  <sheetViews>
    <sheetView zoomScaleNormal="100" workbookViewId="0">
      <selection sqref="A1:B1"/>
    </sheetView>
  </sheetViews>
  <sheetFormatPr baseColWidth="10" defaultRowHeight="15.05" x14ac:dyDescent="0.3"/>
  <cols>
    <col min="1" max="1" width="42.77734375" customWidth="1"/>
    <col min="2" max="2" width="14.33203125" customWidth="1"/>
  </cols>
  <sheetData>
    <row r="1" spans="1:7" s="34" customFormat="1" ht="38.450000000000003" customHeight="1" thickBot="1" x14ac:dyDescent="0.4">
      <c r="A1" s="468" t="s">
        <v>312</v>
      </c>
      <c r="B1" s="469"/>
    </row>
    <row r="2" spans="1:7" ht="14.4" customHeight="1" x14ac:dyDescent="0.3">
      <c r="A2" s="23" t="s">
        <v>308</v>
      </c>
      <c r="B2" s="152">
        <v>0.8</v>
      </c>
    </row>
    <row r="3" spans="1:7" s="283" customFormat="1" ht="30.15" x14ac:dyDescent="0.3">
      <c r="A3" s="44" t="s">
        <v>309</v>
      </c>
      <c r="B3" s="154">
        <v>0.12</v>
      </c>
    </row>
    <row r="4" spans="1:7" s="316" customFormat="1" x14ac:dyDescent="0.3">
      <c r="A4" s="7" t="s">
        <v>310</v>
      </c>
      <c r="B4" s="153">
        <v>0.06</v>
      </c>
    </row>
    <row r="5" spans="1:7" ht="15.75" thickBot="1" x14ac:dyDescent="0.35">
      <c r="A5" s="5" t="s">
        <v>311</v>
      </c>
      <c r="B5" s="155">
        <v>0.02</v>
      </c>
    </row>
    <row r="6" spans="1:7" x14ac:dyDescent="0.3">
      <c r="A6" s="319"/>
      <c r="B6" s="319"/>
      <c r="C6" s="319"/>
      <c r="D6" s="319"/>
      <c r="E6" s="319"/>
      <c r="F6" s="319"/>
      <c r="G6" s="319"/>
    </row>
    <row r="7" spans="1:7" x14ac:dyDescent="0.3">
      <c r="A7" s="319"/>
      <c r="B7" s="319"/>
      <c r="C7" s="319"/>
      <c r="D7" s="319"/>
      <c r="E7" s="319"/>
      <c r="F7" s="319"/>
      <c r="G7" s="319"/>
    </row>
    <row r="8" spans="1:7" x14ac:dyDescent="0.3">
      <c r="A8" s="319"/>
      <c r="B8" s="319"/>
      <c r="C8" s="319"/>
      <c r="D8" s="319"/>
      <c r="E8" s="319"/>
      <c r="F8" s="319"/>
      <c r="G8" s="319"/>
    </row>
    <row r="9" spans="1:7" x14ac:dyDescent="0.3">
      <c r="A9" s="319"/>
      <c r="B9" s="319"/>
      <c r="C9" s="319"/>
      <c r="D9" s="319"/>
      <c r="E9" s="319"/>
      <c r="F9" s="319"/>
      <c r="G9" s="319"/>
    </row>
    <row r="10" spans="1:7" x14ac:dyDescent="0.3">
      <c r="A10" s="319"/>
      <c r="B10" s="319"/>
      <c r="C10" s="319"/>
      <c r="D10" s="319"/>
      <c r="E10" s="319"/>
      <c r="F10" s="319"/>
      <c r="G10" s="319"/>
    </row>
    <row r="11" spans="1:7" x14ac:dyDescent="0.3">
      <c r="A11" s="319"/>
      <c r="B11" s="319"/>
      <c r="C11" s="319"/>
      <c r="D11" s="319"/>
      <c r="E11" s="319"/>
      <c r="F11" s="319"/>
      <c r="G11" s="319"/>
    </row>
    <row r="12" spans="1:7" x14ac:dyDescent="0.3">
      <c r="A12" s="319"/>
      <c r="B12" s="319"/>
      <c r="C12" s="319"/>
      <c r="D12" s="319"/>
      <c r="E12" s="319"/>
      <c r="F12" s="319"/>
      <c r="G12" s="319"/>
    </row>
    <row r="13" spans="1:7" x14ac:dyDescent="0.3">
      <c r="A13" s="319"/>
      <c r="B13" s="319"/>
      <c r="C13" s="319"/>
      <c r="D13" s="319"/>
      <c r="E13" s="319"/>
      <c r="F13" s="319"/>
      <c r="G13" s="319"/>
    </row>
    <row r="14" spans="1:7" x14ac:dyDescent="0.3">
      <c r="A14" s="319"/>
      <c r="B14" s="319"/>
      <c r="C14" s="319"/>
      <c r="D14" s="319"/>
      <c r="E14" s="319"/>
      <c r="F14" s="319"/>
      <c r="G14" s="319"/>
    </row>
    <row r="15" spans="1:7" x14ac:dyDescent="0.3">
      <c r="A15" s="319"/>
      <c r="B15" s="319"/>
      <c r="C15" s="319"/>
      <c r="D15" s="319"/>
      <c r="E15" s="319"/>
      <c r="F15" s="319"/>
      <c r="G15" s="319"/>
    </row>
    <row r="16" spans="1:7" x14ac:dyDescent="0.3">
      <c r="A16" s="319"/>
      <c r="B16" s="319"/>
      <c r="C16" s="319"/>
      <c r="D16" s="319"/>
      <c r="E16" s="319"/>
      <c r="F16" s="319"/>
      <c r="G16" s="319"/>
    </row>
    <row r="17" spans="1:7" x14ac:dyDescent="0.3">
      <c r="A17" s="319"/>
      <c r="B17" s="319"/>
      <c r="C17" s="319"/>
      <c r="D17" s="319"/>
      <c r="E17" s="319"/>
      <c r="F17" s="319"/>
      <c r="G17" s="319"/>
    </row>
    <row r="18" spans="1:7" x14ac:dyDescent="0.3">
      <c r="A18" s="319"/>
      <c r="B18" s="319"/>
      <c r="C18" s="319"/>
      <c r="D18" s="319"/>
      <c r="E18" s="319"/>
      <c r="F18" s="319"/>
      <c r="G18" s="319"/>
    </row>
    <row r="19" spans="1:7" x14ac:dyDescent="0.3">
      <c r="A19" s="319"/>
      <c r="B19" s="319"/>
      <c r="C19" s="319"/>
      <c r="D19" s="319"/>
      <c r="E19" s="319"/>
      <c r="F19" s="319"/>
      <c r="G19" s="319"/>
    </row>
    <row r="20" spans="1:7" x14ac:dyDescent="0.3">
      <c r="A20" s="319"/>
      <c r="B20" s="319"/>
      <c r="C20" s="319"/>
      <c r="D20" s="319"/>
      <c r="E20" s="319"/>
      <c r="F20" s="319"/>
      <c r="G20" s="319"/>
    </row>
    <row r="21" spans="1:7" x14ac:dyDescent="0.3">
      <c r="A21" s="319"/>
      <c r="B21" s="319"/>
      <c r="C21" s="319"/>
      <c r="D21" s="319"/>
      <c r="E21" s="319"/>
      <c r="F21" s="319"/>
      <c r="G21" s="319"/>
    </row>
    <row r="22" spans="1:7" x14ac:dyDescent="0.3">
      <c r="A22" s="319"/>
      <c r="B22" s="319"/>
      <c r="C22" s="319"/>
      <c r="D22" s="319"/>
      <c r="E22" s="319"/>
      <c r="F22" s="319"/>
      <c r="G22" s="319"/>
    </row>
    <row r="23" spans="1:7" x14ac:dyDescent="0.3">
      <c r="A23" s="319"/>
      <c r="B23" s="319"/>
      <c r="C23" s="319"/>
      <c r="D23" s="319"/>
      <c r="E23" s="319"/>
      <c r="F23" s="319"/>
      <c r="G23" s="319"/>
    </row>
    <row r="24" spans="1:7" x14ac:dyDescent="0.3">
      <c r="A24" s="319"/>
      <c r="B24" s="319"/>
      <c r="C24" s="319"/>
      <c r="D24" s="319"/>
      <c r="E24" s="319"/>
      <c r="F24" s="319"/>
      <c r="G24" s="319"/>
    </row>
    <row r="25" spans="1:7" x14ac:dyDescent="0.3">
      <c r="A25" s="319"/>
      <c r="B25" s="319"/>
      <c r="C25" s="319"/>
      <c r="D25" s="319"/>
      <c r="E25" s="319"/>
      <c r="F25" s="319"/>
      <c r="G25" s="319"/>
    </row>
    <row r="26" spans="1:7" x14ac:dyDescent="0.3">
      <c r="A26" s="319"/>
      <c r="B26" s="319"/>
      <c r="C26" s="319"/>
      <c r="D26" s="319"/>
      <c r="E26" s="319"/>
      <c r="F26" s="319"/>
      <c r="G26" s="319"/>
    </row>
    <row r="27" spans="1:7" x14ac:dyDescent="0.3">
      <c r="A27" s="319"/>
      <c r="B27" s="319"/>
      <c r="C27" s="319"/>
      <c r="D27" s="319"/>
      <c r="E27" s="319"/>
      <c r="F27" s="319"/>
      <c r="G27" s="319"/>
    </row>
    <row r="28" spans="1:7" x14ac:dyDescent="0.3">
      <c r="A28" s="319"/>
      <c r="B28" s="319"/>
      <c r="C28" s="319"/>
      <c r="D28" s="319"/>
      <c r="E28" s="319"/>
      <c r="F28" s="319"/>
      <c r="G28" s="319"/>
    </row>
    <row r="29" spans="1:7" x14ac:dyDescent="0.3">
      <c r="A29" s="319"/>
      <c r="B29" s="319"/>
      <c r="C29" s="319"/>
      <c r="D29" s="319"/>
      <c r="E29" s="319"/>
      <c r="F29" s="319"/>
      <c r="G29" s="319"/>
    </row>
    <row r="30" spans="1:7" x14ac:dyDescent="0.3">
      <c r="A30" s="319"/>
      <c r="B30" s="319"/>
      <c r="C30" s="319"/>
      <c r="D30" s="319"/>
      <c r="E30" s="319"/>
      <c r="F30" s="319"/>
      <c r="G30" s="319"/>
    </row>
    <row r="31" spans="1:7" x14ac:dyDescent="0.3">
      <c r="A31" s="319"/>
      <c r="B31" s="319"/>
      <c r="C31" s="319"/>
      <c r="D31" s="319"/>
      <c r="E31" s="319"/>
      <c r="F31" s="319"/>
      <c r="G31" s="319"/>
    </row>
    <row r="32" spans="1:7" x14ac:dyDescent="0.3">
      <c r="A32" s="319"/>
      <c r="B32" s="319"/>
      <c r="C32" s="319"/>
      <c r="D32" s="319"/>
      <c r="E32" s="319"/>
      <c r="F32" s="319"/>
      <c r="G32" s="319"/>
    </row>
    <row r="33" spans="1:7" x14ac:dyDescent="0.3">
      <c r="A33" s="319"/>
      <c r="B33" s="319"/>
      <c r="C33" s="319"/>
      <c r="D33" s="319"/>
      <c r="E33" s="319"/>
      <c r="F33" s="319"/>
      <c r="G33" s="319"/>
    </row>
    <row r="34" spans="1:7" x14ac:dyDescent="0.3">
      <c r="A34" s="319"/>
      <c r="B34" s="319"/>
      <c r="C34" s="319"/>
      <c r="D34" s="319"/>
      <c r="E34" s="319"/>
      <c r="F34" s="319"/>
      <c r="G34" s="319"/>
    </row>
    <row r="35" spans="1:7" x14ac:dyDescent="0.3">
      <c r="A35" s="319"/>
      <c r="B35" s="319"/>
      <c r="C35" s="319"/>
      <c r="D35" s="319"/>
      <c r="E35" s="319"/>
      <c r="F35" s="319"/>
      <c r="G35" s="319"/>
    </row>
    <row r="36" spans="1:7" x14ac:dyDescent="0.3">
      <c r="A36" s="319"/>
      <c r="B36" s="319"/>
      <c r="C36" s="319"/>
      <c r="D36" s="319"/>
      <c r="E36" s="319"/>
      <c r="F36" s="319"/>
      <c r="G36" s="319"/>
    </row>
    <row r="37" spans="1:7" x14ac:dyDescent="0.3">
      <c r="A37" s="319"/>
      <c r="B37" s="319"/>
      <c r="C37" s="319"/>
      <c r="D37" s="319"/>
      <c r="E37" s="319"/>
      <c r="F37" s="319"/>
      <c r="G37" s="319"/>
    </row>
  </sheetData>
  <customSheetViews>
    <customSheetView guid="{F6DC35A1-3168-49BC-A0B7-A9C047F3F673}">
      <selection activeCell="B6" sqref="B6"/>
      <pageMargins left="0.7" right="0.7" top="0.78740157499999996" bottom="0.78740157499999996" header="0.3" footer="0.3"/>
    </customSheetView>
  </customSheetViews>
  <mergeCells count="1">
    <mergeCell ref="A1:B1"/>
  </mergeCells>
  <pageMargins left="0.7" right="0.7" top="0.78740157499999996" bottom="0.78740157499999996" header="0.3" footer="0.3"/>
  <pageSetup paperSize="9" orientation="portrait" r:id="rId1"/>
  <customProperties>
    <customPr name="_pios_id" r:id="rId2"/>
  </customProperties>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G15"/>
  <sheetViews>
    <sheetView zoomScaleNormal="100" workbookViewId="0">
      <selection activeCell="A4" sqref="A4"/>
    </sheetView>
  </sheetViews>
  <sheetFormatPr baseColWidth="10" defaultRowHeight="15.05" x14ac:dyDescent="0.3"/>
  <cols>
    <col min="1" max="1" width="42.77734375" customWidth="1"/>
    <col min="2" max="4" width="14.33203125" customWidth="1"/>
    <col min="5" max="5" width="14.33203125" style="89" customWidth="1"/>
    <col min="6" max="6" width="14.33203125" style="316" customWidth="1"/>
  </cols>
  <sheetData>
    <row r="1" spans="1:7" ht="21.6" thickBot="1" x14ac:dyDescent="0.5">
      <c r="A1" s="459" t="s">
        <v>271</v>
      </c>
      <c r="B1" s="460"/>
      <c r="C1" s="460"/>
      <c r="D1" s="460"/>
      <c r="E1" s="460"/>
      <c r="F1" s="460"/>
      <c r="G1" s="461"/>
    </row>
    <row r="2" spans="1:7" s="89" customFormat="1" ht="19" thickBot="1" x14ac:dyDescent="0.4">
      <c r="A2" s="166"/>
      <c r="B2" s="91">
        <v>2015</v>
      </c>
      <c r="C2" s="81">
        <v>2016</v>
      </c>
      <c r="D2" s="81">
        <v>2017</v>
      </c>
      <c r="E2" s="245">
        <v>2018</v>
      </c>
      <c r="F2" s="245">
        <v>2019</v>
      </c>
      <c r="G2" s="96">
        <v>2020</v>
      </c>
    </row>
    <row r="3" spans="1:7" x14ac:dyDescent="0.3">
      <c r="A3" s="23" t="s">
        <v>229</v>
      </c>
      <c r="B3" s="116">
        <v>11461</v>
      </c>
      <c r="C3" s="30">
        <v>11796</v>
      </c>
      <c r="D3" s="30">
        <v>8455</v>
      </c>
      <c r="E3" s="265">
        <v>8958</v>
      </c>
      <c r="F3" s="265">
        <v>9648</v>
      </c>
      <c r="G3" s="210">
        <v>4745</v>
      </c>
    </row>
    <row r="4" spans="1:7" x14ac:dyDescent="0.3">
      <c r="A4" s="7" t="s">
        <v>230</v>
      </c>
      <c r="B4" s="9">
        <v>46714</v>
      </c>
      <c r="C4" s="32">
        <v>46710</v>
      </c>
      <c r="D4" s="32">
        <v>45732</v>
      </c>
      <c r="E4" s="240">
        <v>42587</v>
      </c>
      <c r="F4" s="240">
        <v>21216</v>
      </c>
      <c r="G4" s="200">
        <v>17758</v>
      </c>
    </row>
    <row r="5" spans="1:7" x14ac:dyDescent="0.3">
      <c r="A5" s="7" t="s">
        <v>227</v>
      </c>
      <c r="B5" s="9">
        <v>258050</v>
      </c>
      <c r="C5" s="32">
        <v>262743</v>
      </c>
      <c r="D5" s="32">
        <v>322735</v>
      </c>
      <c r="E5" s="240">
        <v>293124</v>
      </c>
      <c r="F5" s="240">
        <v>349898</v>
      </c>
      <c r="G5" s="200">
        <v>129850</v>
      </c>
    </row>
    <row r="6" spans="1:7" ht="15.75" thickBot="1" x14ac:dyDescent="0.35">
      <c r="A6" s="5" t="s">
        <v>228</v>
      </c>
      <c r="B6" s="115">
        <v>316225</v>
      </c>
      <c r="C6" s="35">
        <v>321249</v>
      </c>
      <c r="D6" s="35">
        <v>376992</v>
      </c>
      <c r="E6" s="246">
        <v>344669</v>
      </c>
      <c r="F6" s="246">
        <v>380762</v>
      </c>
      <c r="G6" s="211">
        <v>152353</v>
      </c>
    </row>
    <row r="8" spans="1:7" ht="15.75" thickBot="1" x14ac:dyDescent="0.35">
      <c r="A8" s="89"/>
    </row>
    <row r="9" spans="1:7" ht="19" thickBot="1" x14ac:dyDescent="0.4">
      <c r="A9" s="459" t="s">
        <v>232</v>
      </c>
      <c r="B9" s="460"/>
      <c r="C9" s="460"/>
      <c r="D9" s="461"/>
      <c r="E9" s="268"/>
      <c r="F9" s="268"/>
    </row>
    <row r="10" spans="1:7" s="34" customFormat="1" ht="15.75" thickBot="1" x14ac:dyDescent="0.35">
      <c r="A10" s="143" t="s">
        <v>231</v>
      </c>
      <c r="B10" s="479" t="s">
        <v>233</v>
      </c>
      <c r="C10" s="479"/>
      <c r="D10" s="480"/>
      <c r="E10" s="269"/>
      <c r="F10" s="269"/>
    </row>
    <row r="11" spans="1:7" s="34" customFormat="1" ht="72" customHeight="1" x14ac:dyDescent="0.3">
      <c r="A11" s="142" t="s">
        <v>229</v>
      </c>
      <c r="B11" s="473" t="s">
        <v>234</v>
      </c>
      <c r="C11" s="473"/>
      <c r="D11" s="474"/>
      <c r="E11" s="270"/>
      <c r="F11" s="270"/>
    </row>
    <row r="12" spans="1:7" s="34" customFormat="1" ht="72" customHeight="1" x14ac:dyDescent="0.3">
      <c r="A12" s="140" t="s">
        <v>230</v>
      </c>
      <c r="B12" s="475" t="s">
        <v>235</v>
      </c>
      <c r="C12" s="475"/>
      <c r="D12" s="476"/>
      <c r="E12" s="270"/>
      <c r="F12" s="270"/>
    </row>
    <row r="13" spans="1:7" s="34" customFormat="1" ht="72" customHeight="1" thickBot="1" x14ac:dyDescent="0.35">
      <c r="A13" s="141" t="s">
        <v>227</v>
      </c>
      <c r="B13" s="477" t="s">
        <v>236</v>
      </c>
      <c r="C13" s="477"/>
      <c r="D13" s="478"/>
      <c r="E13" s="270"/>
      <c r="F13" s="270"/>
    </row>
    <row r="14" spans="1:7" ht="15.75" thickBot="1" x14ac:dyDescent="0.35"/>
    <row r="15" spans="1:7" ht="28.8" customHeight="1" thickBot="1" x14ac:dyDescent="0.35">
      <c r="A15" s="470" t="s">
        <v>237</v>
      </c>
      <c r="B15" s="471"/>
      <c r="C15" s="471"/>
      <c r="D15" s="472"/>
      <c r="E15" s="213"/>
      <c r="F15" s="374"/>
    </row>
  </sheetData>
  <customSheetViews>
    <customSheetView guid="{F6DC35A1-3168-49BC-A0B7-A9C047F3F673}">
      <selection activeCell="I35" sqref="I35"/>
      <pageMargins left="0.7" right="0.7" top="0.78740157499999996" bottom="0.78740157499999996" header="0.3" footer="0.3"/>
    </customSheetView>
  </customSheetViews>
  <mergeCells count="7">
    <mergeCell ref="A9:D9"/>
    <mergeCell ref="A1:G1"/>
    <mergeCell ref="A15:D15"/>
    <mergeCell ref="B11:D11"/>
    <mergeCell ref="B12:D12"/>
    <mergeCell ref="B13:D13"/>
    <mergeCell ref="B10:D10"/>
  </mergeCells>
  <pageMargins left="0.7" right="0.7" top="0.78740157499999996" bottom="0.78740157499999996" header="0.3" footer="0.3"/>
  <customProperties>
    <customPr name="_pios_id" r:id="rId1"/>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zoomScaleNormal="100" workbookViewId="0">
      <selection activeCell="A3" sqref="A3"/>
    </sheetView>
  </sheetViews>
  <sheetFormatPr baseColWidth="10" defaultRowHeight="15.05" x14ac:dyDescent="0.3"/>
  <cols>
    <col min="1" max="1" width="55.6640625" style="89" bestFit="1" customWidth="1"/>
    <col min="2" max="2" width="14.33203125" style="89" customWidth="1"/>
    <col min="3" max="16384" width="11.5546875" style="89"/>
  </cols>
  <sheetData>
    <row r="1" spans="1:3" ht="20.95" x14ac:dyDescent="0.45">
      <c r="A1" s="481" t="s">
        <v>315</v>
      </c>
      <c r="B1" s="481"/>
    </row>
    <row r="2" spans="1:3" thickBot="1" x14ac:dyDescent="0.35"/>
    <row r="3" spans="1:3" ht="14.4" customHeight="1" x14ac:dyDescent="0.3">
      <c r="A3" s="10" t="s">
        <v>313</v>
      </c>
      <c r="B3" s="144">
        <v>0.93</v>
      </c>
    </row>
    <row r="4" spans="1:3" thickBot="1" x14ac:dyDescent="0.35">
      <c r="A4" s="5" t="s">
        <v>314</v>
      </c>
      <c r="B4" s="25">
        <v>7.0000000000000007E-2</v>
      </c>
    </row>
    <row r="5" spans="1:3" ht="14.4" x14ac:dyDescent="0.3">
      <c r="B5" s="31"/>
    </row>
    <row r="6" spans="1:3" x14ac:dyDescent="0.3">
      <c r="A6" s="319"/>
      <c r="B6" s="319"/>
      <c r="C6" s="319"/>
    </row>
    <row r="7" spans="1:3" x14ac:dyDescent="0.3">
      <c r="A7" s="319"/>
      <c r="B7" s="319"/>
      <c r="C7" s="319"/>
    </row>
    <row r="8" spans="1:3" x14ac:dyDescent="0.3">
      <c r="A8" s="319"/>
      <c r="B8" s="319"/>
      <c r="C8" s="319"/>
    </row>
    <row r="9" spans="1:3" x14ac:dyDescent="0.3">
      <c r="A9" s="319"/>
      <c r="B9" s="319"/>
      <c r="C9" s="319"/>
    </row>
    <row r="10" spans="1:3" x14ac:dyDescent="0.3">
      <c r="A10" s="319"/>
      <c r="B10" s="319"/>
      <c r="C10" s="319"/>
    </row>
    <row r="11" spans="1:3" x14ac:dyDescent="0.3">
      <c r="A11" s="319"/>
      <c r="B11" s="319"/>
      <c r="C11" s="319"/>
    </row>
    <row r="12" spans="1:3" x14ac:dyDescent="0.3">
      <c r="A12" s="319"/>
      <c r="B12" s="319"/>
      <c r="C12" s="319"/>
    </row>
    <row r="13" spans="1:3" x14ac:dyDescent="0.3">
      <c r="A13" s="319"/>
      <c r="B13" s="319"/>
      <c r="C13" s="319"/>
    </row>
    <row r="14" spans="1:3" x14ac:dyDescent="0.3">
      <c r="A14" s="319"/>
      <c r="B14" s="319"/>
      <c r="C14" s="319"/>
    </row>
    <row r="15" spans="1:3" x14ac:dyDescent="0.3">
      <c r="A15" s="319"/>
      <c r="B15" s="319"/>
      <c r="C15" s="319"/>
    </row>
    <row r="16" spans="1:3" x14ac:dyDescent="0.3">
      <c r="A16" s="319"/>
      <c r="B16" s="319"/>
      <c r="C16" s="319"/>
    </row>
    <row r="17" spans="1:3" x14ac:dyDescent="0.3">
      <c r="A17" s="319"/>
      <c r="B17" s="319"/>
      <c r="C17" s="319"/>
    </row>
    <row r="18" spans="1:3" x14ac:dyDescent="0.3">
      <c r="A18" s="319"/>
      <c r="B18" s="319"/>
      <c r="C18" s="319"/>
    </row>
    <row r="19" spans="1:3" x14ac:dyDescent="0.3">
      <c r="A19" s="319"/>
      <c r="B19" s="319"/>
      <c r="C19" s="319"/>
    </row>
    <row r="20" spans="1:3" x14ac:dyDescent="0.3">
      <c r="A20" s="319"/>
      <c r="B20" s="319"/>
      <c r="C20" s="319"/>
    </row>
    <row r="21" spans="1:3" x14ac:dyDescent="0.3">
      <c r="A21" s="319"/>
      <c r="B21" s="319"/>
      <c r="C21" s="319"/>
    </row>
    <row r="22" spans="1:3" x14ac:dyDescent="0.3">
      <c r="A22" s="319"/>
      <c r="B22" s="319"/>
      <c r="C22" s="319"/>
    </row>
    <row r="23" spans="1:3" x14ac:dyDescent="0.3">
      <c r="A23" s="319"/>
      <c r="B23" s="319"/>
      <c r="C23" s="319"/>
    </row>
    <row r="24" spans="1:3" x14ac:dyDescent="0.3">
      <c r="A24" s="319"/>
      <c r="B24" s="319"/>
      <c r="C24" s="319"/>
    </row>
    <row r="25" spans="1:3" x14ac:dyDescent="0.3">
      <c r="A25" s="319"/>
      <c r="B25" s="319"/>
      <c r="C25" s="319"/>
    </row>
    <row r="26" spans="1:3" x14ac:dyDescent="0.3">
      <c r="A26" s="319"/>
      <c r="B26" s="319"/>
      <c r="C26" s="319"/>
    </row>
    <row r="27" spans="1:3" x14ac:dyDescent="0.3">
      <c r="A27" s="319"/>
      <c r="B27" s="319"/>
      <c r="C27" s="319"/>
    </row>
    <row r="28" spans="1:3" x14ac:dyDescent="0.3">
      <c r="A28" s="319"/>
      <c r="B28" s="319"/>
      <c r="C28" s="319"/>
    </row>
    <row r="29" spans="1:3" x14ac:dyDescent="0.3">
      <c r="A29" s="319"/>
      <c r="B29" s="319"/>
      <c r="C29" s="319"/>
    </row>
    <row r="30" spans="1:3" x14ac:dyDescent="0.3">
      <c r="A30" s="319"/>
      <c r="B30" s="319"/>
      <c r="C30" s="319"/>
    </row>
    <row r="31" spans="1:3" x14ac:dyDescent="0.3">
      <c r="A31" s="319"/>
      <c r="B31" s="319"/>
      <c r="C31" s="319"/>
    </row>
    <row r="32" spans="1:3" x14ac:dyDescent="0.3">
      <c r="A32" s="319"/>
      <c r="B32" s="319"/>
      <c r="C32" s="319"/>
    </row>
    <row r="33" spans="1:3" x14ac:dyDescent="0.3">
      <c r="A33" s="319"/>
      <c r="B33" s="319"/>
      <c r="C33" s="319"/>
    </row>
    <row r="34" spans="1:3" x14ac:dyDescent="0.3">
      <c r="A34" s="319"/>
      <c r="B34" s="319"/>
      <c r="C34" s="319"/>
    </row>
    <row r="35" spans="1:3" x14ac:dyDescent="0.3">
      <c r="A35" s="319"/>
      <c r="B35" s="319"/>
      <c r="C35" s="319"/>
    </row>
    <row r="36" spans="1:3" x14ac:dyDescent="0.3">
      <c r="A36" s="319"/>
      <c r="B36" s="319"/>
      <c r="C36" s="319"/>
    </row>
  </sheetData>
  <mergeCells count="1">
    <mergeCell ref="A1:B1"/>
  </mergeCells>
  <pageMargins left="0.7" right="0.7" top="0.78740157499999996" bottom="0.78740157499999996" header="0.3" footer="0.3"/>
  <pageSetup paperSize="9" orientation="portrait" verticalDpi="0" r:id="rId1"/>
  <customProperties>
    <customPr name="_pios_id" r:id="rId2"/>
  </customProperties>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G27"/>
  <sheetViews>
    <sheetView zoomScale="90" zoomScaleNormal="90" workbookViewId="0">
      <selection activeCell="A3" sqref="A3"/>
    </sheetView>
  </sheetViews>
  <sheetFormatPr baseColWidth="10" defaultRowHeight="15.05" x14ac:dyDescent="0.3"/>
  <cols>
    <col min="1" max="1" width="54.6640625" bestFit="1" customWidth="1"/>
    <col min="2" max="4" width="14.33203125" customWidth="1"/>
    <col min="5" max="5" width="14.33203125" style="89" customWidth="1"/>
    <col min="6" max="6" width="14.33203125" style="316" customWidth="1"/>
  </cols>
  <sheetData>
    <row r="1" spans="1:7" ht="19" thickBot="1" x14ac:dyDescent="0.4">
      <c r="A1" s="459" t="s">
        <v>326</v>
      </c>
      <c r="B1" s="460"/>
      <c r="C1" s="460"/>
      <c r="D1" s="460"/>
      <c r="E1" s="460"/>
      <c r="F1" s="460"/>
      <c r="G1" s="461"/>
    </row>
    <row r="2" spans="1:7" ht="17.05" thickBot="1" x14ac:dyDescent="0.35">
      <c r="A2" s="79" t="s">
        <v>56</v>
      </c>
      <c r="B2" s="81">
        <v>2015</v>
      </c>
      <c r="C2" s="81">
        <v>2016</v>
      </c>
      <c r="D2" s="81">
        <v>2017</v>
      </c>
      <c r="E2" s="250" t="s">
        <v>300</v>
      </c>
      <c r="F2" s="250" t="s">
        <v>301</v>
      </c>
      <c r="G2" s="195">
        <v>2020</v>
      </c>
    </row>
    <row r="3" spans="1:7" ht="16.399999999999999" x14ac:dyDescent="0.35">
      <c r="A3" s="23" t="s">
        <v>238</v>
      </c>
      <c r="B3" s="24">
        <v>451</v>
      </c>
      <c r="C3" s="24">
        <v>484</v>
      </c>
      <c r="D3" s="193">
        <v>61</v>
      </c>
      <c r="E3" s="271">
        <v>479</v>
      </c>
      <c r="F3" s="376">
        <v>608</v>
      </c>
      <c r="G3" s="310">
        <v>332</v>
      </c>
    </row>
    <row r="4" spans="1:7" ht="17.350000000000001" customHeight="1" x14ac:dyDescent="0.35">
      <c r="A4" s="7" t="s">
        <v>239</v>
      </c>
      <c r="B4" s="90">
        <v>1.8200000000000001E-2</v>
      </c>
      <c r="C4" s="184">
        <v>1.9E-2</v>
      </c>
      <c r="D4" s="185">
        <v>2.3E-3</v>
      </c>
      <c r="E4" s="47">
        <v>1.8100000000000002E-2</v>
      </c>
      <c r="F4" s="377">
        <v>1.7999999999999999E-2</v>
      </c>
      <c r="G4" s="382">
        <v>3.56E-2</v>
      </c>
    </row>
    <row r="5" spans="1:7" ht="16.399999999999999" x14ac:dyDescent="0.35">
      <c r="A5" s="7" t="s">
        <v>240</v>
      </c>
      <c r="B5" s="32">
        <v>55117</v>
      </c>
      <c r="C5" s="32">
        <v>58420</v>
      </c>
      <c r="D5" s="32">
        <v>54737</v>
      </c>
      <c r="E5" s="66">
        <v>61019</v>
      </c>
      <c r="F5" s="378">
        <v>68125</v>
      </c>
      <c r="G5" s="311">
        <v>32041</v>
      </c>
    </row>
    <row r="6" spans="1:7" ht="16.399999999999999" x14ac:dyDescent="0.35">
      <c r="A6" s="7" t="s">
        <v>241</v>
      </c>
      <c r="B6" s="33">
        <v>2.2257500000000001</v>
      </c>
      <c r="C6" s="105">
        <v>2.2999999999999998</v>
      </c>
      <c r="D6" s="105">
        <v>2.0699999999999998</v>
      </c>
      <c r="E6" s="309">
        <v>2.2999999999999998</v>
      </c>
      <c r="F6" s="379">
        <v>2.02</v>
      </c>
      <c r="G6" s="383">
        <f>(G5*1000)/9343564</f>
        <v>3.4292053867239525</v>
      </c>
    </row>
    <row r="7" spans="1:7" x14ac:dyDescent="0.3">
      <c r="A7" s="7" t="s">
        <v>59</v>
      </c>
      <c r="B7" s="32">
        <v>6740</v>
      </c>
      <c r="C7" s="32">
        <v>7310</v>
      </c>
      <c r="D7" s="32">
        <v>6862</v>
      </c>
      <c r="E7" s="66">
        <v>7758</v>
      </c>
      <c r="F7" s="378">
        <v>8375</v>
      </c>
      <c r="G7" s="311">
        <v>3707</v>
      </c>
    </row>
    <row r="8" spans="1:7" ht="14.4" customHeight="1" x14ac:dyDescent="0.3">
      <c r="A8" s="7" t="s">
        <v>60</v>
      </c>
      <c r="B8" s="90">
        <v>0.27</v>
      </c>
      <c r="C8" s="90">
        <v>0.28999999999999998</v>
      </c>
      <c r="D8" s="90">
        <v>0.26</v>
      </c>
      <c r="E8" s="65">
        <v>0.28999999999999998</v>
      </c>
      <c r="F8" s="380">
        <v>0.25</v>
      </c>
      <c r="G8" s="383">
        <f>(G7*1000)/9343564</f>
        <v>0.39674368367359608</v>
      </c>
    </row>
    <row r="9" spans="1:7" x14ac:dyDescent="0.3">
      <c r="A9" s="7" t="s">
        <v>61</v>
      </c>
      <c r="B9" s="32">
        <v>62308</v>
      </c>
      <c r="C9" s="32">
        <v>66214</v>
      </c>
      <c r="D9" s="32">
        <v>61660</v>
      </c>
      <c r="E9" s="66">
        <v>69256</v>
      </c>
      <c r="F9" s="378">
        <f>F3+F5+F7</f>
        <v>77108</v>
      </c>
      <c r="G9" s="311">
        <f>G3+G5+G7</f>
        <v>36080</v>
      </c>
    </row>
    <row r="10" spans="1:7" ht="15.75" thickBot="1" x14ac:dyDescent="0.35">
      <c r="A10" s="5" t="s">
        <v>62</v>
      </c>
      <c r="B10" s="4">
        <v>2.5099999999999998</v>
      </c>
      <c r="C10" s="4">
        <v>2.61</v>
      </c>
      <c r="D10" s="4">
        <v>2.33</v>
      </c>
      <c r="E10" s="272">
        <v>2.37</v>
      </c>
      <c r="F10" s="381">
        <v>2.29</v>
      </c>
      <c r="G10" s="384">
        <f>(G9*1000)/9343564</f>
        <v>3.8614815502949411</v>
      </c>
    </row>
    <row r="11" spans="1:7" ht="15.75" thickBot="1" x14ac:dyDescent="0.35"/>
    <row r="12" spans="1:7" ht="64.150000000000006" customHeight="1" thickBot="1" x14ac:dyDescent="0.35">
      <c r="A12" s="482" t="s">
        <v>295</v>
      </c>
      <c r="B12" s="483"/>
      <c r="C12" s="483"/>
      <c r="D12" s="483"/>
      <c r="E12" s="483"/>
      <c r="F12" s="483"/>
      <c r="G12" s="484"/>
    </row>
    <row r="27" spans="4:6" x14ac:dyDescent="0.3">
      <c r="D27" s="1"/>
      <c r="E27" s="1"/>
      <c r="F27" s="1"/>
    </row>
  </sheetData>
  <customSheetViews>
    <customSheetView guid="{F6DC35A1-3168-49BC-A0B7-A9C047F3F673}">
      <selection activeCell="B25" sqref="B25"/>
      <pageMargins left="0.7" right="0.7" top="0.78740157499999996" bottom="0.78740157499999996" header="0.3" footer="0.3"/>
    </customSheetView>
  </customSheetViews>
  <mergeCells count="2">
    <mergeCell ref="A1:G1"/>
    <mergeCell ref="A12:G12"/>
  </mergeCells>
  <pageMargins left="0.7" right="0.7" top="0.78740157499999996" bottom="0.78740157499999996" header="0.3" footer="0.3"/>
  <pageSetup paperSize="9" orientation="portrait" r:id="rId1"/>
  <customProperties>
    <customPr name="_pios_id" r:id="rId2"/>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H10"/>
  <sheetViews>
    <sheetView workbookViewId="0">
      <selection sqref="A1:H1"/>
    </sheetView>
  </sheetViews>
  <sheetFormatPr baseColWidth="10" defaultRowHeight="15.05" x14ac:dyDescent="0.3"/>
  <cols>
    <col min="1" max="1" width="42.77734375" customWidth="1"/>
    <col min="2" max="5" width="14.33203125" customWidth="1"/>
    <col min="6" max="6" width="14.33203125" style="89" customWidth="1"/>
    <col min="7" max="7" width="14.33203125" style="316" customWidth="1"/>
  </cols>
  <sheetData>
    <row r="1" spans="1:8" ht="19" thickBot="1" x14ac:dyDescent="0.4">
      <c r="A1" s="459" t="s">
        <v>242</v>
      </c>
      <c r="B1" s="460"/>
      <c r="C1" s="460"/>
      <c r="D1" s="460"/>
      <c r="E1" s="460"/>
      <c r="F1" s="460"/>
      <c r="G1" s="460"/>
      <c r="H1" s="461"/>
    </row>
    <row r="2" spans="1:8" ht="15.75" thickBot="1" x14ac:dyDescent="0.35">
      <c r="A2" s="79" t="s">
        <v>56</v>
      </c>
      <c r="B2" s="81" t="s">
        <v>49</v>
      </c>
      <c r="C2" s="81">
        <v>2015</v>
      </c>
      <c r="D2" s="192">
        <v>2016</v>
      </c>
      <c r="E2" s="81">
        <v>2017</v>
      </c>
      <c r="F2" s="245">
        <v>2018</v>
      </c>
      <c r="G2" s="245">
        <v>2019</v>
      </c>
      <c r="H2" s="82">
        <v>2020</v>
      </c>
    </row>
    <row r="3" spans="1:8" ht="15.75" thickBot="1" x14ac:dyDescent="0.35">
      <c r="A3" s="321" t="s">
        <v>6</v>
      </c>
      <c r="B3" s="24" t="s">
        <v>5</v>
      </c>
      <c r="C3" s="24">
        <v>0.15</v>
      </c>
      <c r="D3" s="24">
        <v>0.15</v>
      </c>
      <c r="E3" s="24">
        <v>0.17</v>
      </c>
      <c r="F3" s="188">
        <v>0.15</v>
      </c>
      <c r="G3" s="188">
        <v>0.13</v>
      </c>
      <c r="H3" s="26">
        <v>0.19</v>
      </c>
    </row>
    <row r="4" spans="1:8" x14ac:dyDescent="0.3">
      <c r="A4" s="321" t="s">
        <v>6</v>
      </c>
      <c r="B4" s="90" t="s">
        <v>63</v>
      </c>
      <c r="C4" s="32">
        <v>3650</v>
      </c>
      <c r="D4" s="32">
        <v>3887</v>
      </c>
      <c r="E4" s="32">
        <v>4457</v>
      </c>
      <c r="F4" s="240">
        <v>4326</v>
      </c>
      <c r="G4" s="240">
        <v>4299</v>
      </c>
      <c r="H4" s="86">
        <v>1754</v>
      </c>
    </row>
    <row r="5" spans="1:8" x14ac:dyDescent="0.3">
      <c r="A5" s="322" t="s">
        <v>64</v>
      </c>
      <c r="B5" s="90" t="s">
        <v>5</v>
      </c>
      <c r="C5" s="90">
        <v>0.01</v>
      </c>
      <c r="D5" s="90">
        <v>0.01</v>
      </c>
      <c r="E5" s="90">
        <v>0.01</v>
      </c>
      <c r="F5" s="189">
        <v>0.01</v>
      </c>
      <c r="G5" s="189">
        <v>4.0000000000000001E-3</v>
      </c>
      <c r="H5" s="273">
        <v>8.0000000000000002E-3</v>
      </c>
    </row>
    <row r="6" spans="1:8" x14ac:dyDescent="0.3">
      <c r="A6" s="322" t="s">
        <v>64</v>
      </c>
      <c r="B6" s="90" t="s">
        <v>63</v>
      </c>
      <c r="C6" s="90">
        <v>145</v>
      </c>
      <c r="D6" s="90">
        <v>138</v>
      </c>
      <c r="E6" s="90">
        <v>161</v>
      </c>
      <c r="F6" s="189">
        <v>157</v>
      </c>
      <c r="G6" s="189">
        <v>142</v>
      </c>
      <c r="H6" s="8">
        <v>72</v>
      </c>
    </row>
    <row r="7" spans="1:8" x14ac:dyDescent="0.3">
      <c r="A7" s="322" t="s">
        <v>65</v>
      </c>
      <c r="B7" s="90" t="s">
        <v>5</v>
      </c>
      <c r="C7" s="90">
        <v>0.09</v>
      </c>
      <c r="D7" s="105">
        <v>0.1</v>
      </c>
      <c r="E7" s="90">
        <v>0.11</v>
      </c>
      <c r="F7" s="242">
        <v>0.1</v>
      </c>
      <c r="G7" s="242">
        <v>0.09</v>
      </c>
      <c r="H7" s="217">
        <v>0.13</v>
      </c>
    </row>
    <row r="8" spans="1:8" x14ac:dyDescent="0.3">
      <c r="A8" s="322" t="s">
        <v>65</v>
      </c>
      <c r="B8" s="90" t="s">
        <v>63</v>
      </c>
      <c r="C8" s="32">
        <v>2240</v>
      </c>
      <c r="D8" s="32">
        <v>2597</v>
      </c>
      <c r="E8" s="32">
        <v>2981</v>
      </c>
      <c r="F8" s="240">
        <v>2975</v>
      </c>
      <c r="G8" s="240">
        <v>3003</v>
      </c>
      <c r="H8" s="86">
        <v>1196</v>
      </c>
    </row>
    <row r="9" spans="1:8" x14ac:dyDescent="0.3">
      <c r="A9" s="322" t="s">
        <v>66</v>
      </c>
      <c r="B9" s="90" t="s">
        <v>5</v>
      </c>
      <c r="C9" s="90">
        <v>0.01</v>
      </c>
      <c r="D9" s="90">
        <v>0.02</v>
      </c>
      <c r="E9" s="90">
        <v>0.02</v>
      </c>
      <c r="F9" s="189">
        <v>0.01</v>
      </c>
      <c r="G9" s="189">
        <v>0.01</v>
      </c>
      <c r="H9" s="8">
        <v>0.01</v>
      </c>
    </row>
    <row r="10" spans="1:8" ht="15.75" thickBot="1" x14ac:dyDescent="0.35">
      <c r="A10" s="332" t="s">
        <v>66</v>
      </c>
      <c r="B10" s="4" t="s">
        <v>63</v>
      </c>
      <c r="C10" s="4">
        <v>360</v>
      </c>
      <c r="D10" s="4">
        <v>398</v>
      </c>
      <c r="E10" s="4">
        <v>414</v>
      </c>
      <c r="F10" s="266">
        <v>412</v>
      </c>
      <c r="G10" s="266">
        <v>396</v>
      </c>
      <c r="H10" s="3">
        <v>121</v>
      </c>
    </row>
  </sheetData>
  <customSheetViews>
    <customSheetView guid="{F6DC35A1-3168-49BC-A0B7-A9C047F3F673}">
      <selection activeCell="E37" sqref="E37"/>
      <pageMargins left="0.7" right="0.7" top="0.78740157499999996" bottom="0.78740157499999996" header="0.3" footer="0.3"/>
    </customSheetView>
  </customSheetViews>
  <mergeCells count="1">
    <mergeCell ref="A1:H1"/>
  </mergeCells>
  <pageMargins left="0.7" right="0.7" top="0.78740157499999996" bottom="0.78740157499999996" header="0.3" footer="0.3"/>
  <customProperties>
    <customPr name="_pios_id" r:id="rId1"/>
  </customPropertie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H7"/>
  <sheetViews>
    <sheetView zoomScale="106" zoomScaleNormal="106" workbookViewId="0">
      <selection sqref="A1:H1"/>
    </sheetView>
  </sheetViews>
  <sheetFormatPr baseColWidth="10" defaultRowHeight="15.05" x14ac:dyDescent="0.3"/>
  <cols>
    <col min="1" max="1" width="42.77734375" customWidth="1"/>
    <col min="2" max="5" width="14.33203125" customWidth="1"/>
    <col min="6" max="6" width="14.33203125" style="89" customWidth="1"/>
    <col min="7" max="7" width="14.33203125" style="316" customWidth="1"/>
  </cols>
  <sheetData>
    <row r="1" spans="1:8" s="34" customFormat="1" ht="20.95" customHeight="1" thickBot="1" x14ac:dyDescent="0.35">
      <c r="A1" s="485" t="s">
        <v>4</v>
      </c>
      <c r="B1" s="486"/>
      <c r="C1" s="486"/>
      <c r="D1" s="486"/>
      <c r="E1" s="486"/>
      <c r="F1" s="486"/>
      <c r="G1" s="486"/>
      <c r="H1" s="487"/>
    </row>
    <row r="2" spans="1:8" ht="20.95" customHeight="1" x14ac:dyDescent="0.3">
      <c r="A2" s="333"/>
      <c r="B2" s="203" t="s">
        <v>49</v>
      </c>
      <c r="C2" s="203">
        <v>2015</v>
      </c>
      <c r="D2" s="334">
        <v>2016</v>
      </c>
      <c r="E2" s="203">
        <v>2017</v>
      </c>
      <c r="F2" s="203">
        <v>2018</v>
      </c>
      <c r="G2" s="262">
        <v>2019</v>
      </c>
      <c r="H2" s="204">
        <v>2020</v>
      </c>
    </row>
    <row r="3" spans="1:8" x14ac:dyDescent="0.3">
      <c r="A3" s="335" t="s">
        <v>67</v>
      </c>
      <c r="B3" s="90" t="s">
        <v>2</v>
      </c>
      <c r="C3" s="93">
        <v>17.3</v>
      </c>
      <c r="D3" s="90">
        <v>18.399999999999999</v>
      </c>
      <c r="E3" s="90">
        <v>16.8</v>
      </c>
      <c r="F3" s="90">
        <v>14.3</v>
      </c>
      <c r="G3" s="189">
        <v>13.2</v>
      </c>
      <c r="H3" s="8">
        <v>32.799999999999997</v>
      </c>
    </row>
    <row r="4" spans="1:8" ht="16.399999999999999" x14ac:dyDescent="0.3">
      <c r="A4" s="335" t="s">
        <v>67</v>
      </c>
      <c r="B4" s="90" t="s">
        <v>68</v>
      </c>
      <c r="C4" s="32">
        <v>427931</v>
      </c>
      <c r="D4" s="32">
        <v>468169</v>
      </c>
      <c r="E4" s="32">
        <v>445698</v>
      </c>
      <c r="F4" s="32">
        <v>417301</v>
      </c>
      <c r="G4" s="240">
        <v>446123</v>
      </c>
      <c r="H4" s="86">
        <v>306548</v>
      </c>
    </row>
    <row r="5" spans="1:8" x14ac:dyDescent="0.3">
      <c r="A5" s="335" t="s">
        <v>3</v>
      </c>
      <c r="B5" s="90" t="s">
        <v>2</v>
      </c>
      <c r="C5" s="94">
        <v>16.2</v>
      </c>
      <c r="D5" s="94">
        <v>14.8</v>
      </c>
      <c r="E5" s="94">
        <v>14</v>
      </c>
      <c r="F5" s="94">
        <v>12.7</v>
      </c>
      <c r="G5" s="375">
        <v>10.4</v>
      </c>
      <c r="H5" s="8">
        <v>20.2</v>
      </c>
    </row>
    <row r="6" spans="1:8" ht="17.05" thickBot="1" x14ac:dyDescent="0.35">
      <c r="A6" s="332" t="s">
        <v>3</v>
      </c>
      <c r="B6" s="4" t="s">
        <v>68</v>
      </c>
      <c r="C6" s="35">
        <v>401152</v>
      </c>
      <c r="D6" s="186">
        <v>376799</v>
      </c>
      <c r="E6" s="35">
        <v>371511</v>
      </c>
      <c r="F6" s="35">
        <v>372403</v>
      </c>
      <c r="G6" s="246">
        <v>350386</v>
      </c>
      <c r="H6" s="110">
        <v>188592</v>
      </c>
    </row>
    <row r="7" spans="1:8" x14ac:dyDescent="0.3">
      <c r="B7" t="s">
        <v>0</v>
      </c>
    </row>
  </sheetData>
  <customSheetViews>
    <customSheetView guid="{F6DC35A1-3168-49BC-A0B7-A9C047F3F673}" scale="106">
      <selection activeCell="F21" sqref="F21"/>
      <pageMargins left="0.7" right="0.7" top="0.78740157499999996" bottom="0.78740157499999996" header="0.3" footer="0.3"/>
    </customSheetView>
  </customSheetViews>
  <mergeCells count="1">
    <mergeCell ref="A1:H1"/>
  </mergeCells>
  <pageMargins left="0.7" right="0.7" top="0.78740157499999996" bottom="0.78740157499999996" header="0.3" footer="0.3"/>
  <customProperties>
    <customPr name="_pios_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1" sqref="J31"/>
    </sheetView>
  </sheetViews>
  <sheetFormatPr baseColWidth="10" defaultRowHeight="15.05" x14ac:dyDescent="0.3"/>
  <sheetData/>
  <customSheetViews>
    <customSheetView guid="{F6DC35A1-3168-49BC-A0B7-A9C047F3F673}">
      <selection activeCell="H29" sqref="H29"/>
      <pageMargins left="0.7" right="0.7" top="0.78740157499999996" bottom="0.78740157499999996" header="0.3" footer="0.3"/>
    </customSheetView>
  </customSheetViews>
  <pageMargins left="0.7" right="0.7" top="0.78740157499999996" bottom="0.78740157499999996" header="0.3" footer="0.3"/>
  <customProperties>
    <customPr name="_pios_id" r:id="rId1"/>
  </customPropertie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H7"/>
  <sheetViews>
    <sheetView workbookViewId="0">
      <selection sqref="A1:H1"/>
    </sheetView>
  </sheetViews>
  <sheetFormatPr baseColWidth="10" defaultRowHeight="15.05" x14ac:dyDescent="0.3"/>
  <cols>
    <col min="1" max="1" width="42.77734375" customWidth="1"/>
    <col min="2" max="2" width="14.33203125" customWidth="1"/>
    <col min="3" max="3" width="14.33203125" style="89" customWidth="1"/>
    <col min="4" max="5" width="14.33203125" customWidth="1"/>
    <col min="6" max="6" width="14.33203125" style="89" customWidth="1"/>
    <col min="7" max="7" width="14.33203125" style="316" customWidth="1"/>
  </cols>
  <sheetData>
    <row r="1" spans="1:8" ht="19" thickBot="1" x14ac:dyDescent="0.35">
      <c r="A1" s="488" t="s">
        <v>69</v>
      </c>
      <c r="B1" s="489"/>
      <c r="C1" s="489"/>
      <c r="D1" s="489"/>
      <c r="E1" s="489"/>
      <c r="F1" s="489"/>
      <c r="G1" s="489"/>
      <c r="H1" s="490"/>
    </row>
    <row r="2" spans="1:8" ht="15.75" thickBot="1" x14ac:dyDescent="0.35">
      <c r="A2" s="79"/>
      <c r="B2" s="148" t="s">
        <v>246</v>
      </c>
      <c r="C2" s="148">
        <v>2015</v>
      </c>
      <c r="D2" s="148">
        <v>2016</v>
      </c>
      <c r="E2" s="148">
        <v>2017</v>
      </c>
      <c r="F2" s="274">
        <v>2018</v>
      </c>
      <c r="G2" s="274">
        <v>2019</v>
      </c>
      <c r="H2" s="191">
        <v>2020</v>
      </c>
    </row>
    <row r="3" spans="1:8" ht="16.399999999999999" x14ac:dyDescent="0.3">
      <c r="A3" s="23" t="s">
        <v>243</v>
      </c>
      <c r="B3" s="147" t="s">
        <v>247</v>
      </c>
      <c r="C3" s="149">
        <v>3982162</v>
      </c>
      <c r="D3" s="149">
        <v>3982162</v>
      </c>
      <c r="E3" s="149">
        <v>4004180</v>
      </c>
      <c r="F3" s="275" t="s">
        <v>273</v>
      </c>
      <c r="G3" s="275">
        <v>3813937</v>
      </c>
      <c r="H3" s="278">
        <v>3813937</v>
      </c>
    </row>
    <row r="4" spans="1:8" s="34" customFormat="1" ht="15.05" customHeight="1" x14ac:dyDescent="0.3">
      <c r="A4" s="44" t="s">
        <v>244</v>
      </c>
      <c r="B4" s="145" t="s">
        <v>248</v>
      </c>
      <c r="C4" s="150">
        <v>0.03</v>
      </c>
      <c r="D4" s="150">
        <v>0.05</v>
      </c>
      <c r="E4" s="150">
        <v>0.05</v>
      </c>
      <c r="F4" s="276">
        <v>0.06</v>
      </c>
      <c r="G4" s="276">
        <v>0.03</v>
      </c>
      <c r="H4" s="187">
        <v>0.08</v>
      </c>
    </row>
    <row r="5" spans="1:8" ht="15.75" thickBot="1" x14ac:dyDescent="0.35">
      <c r="A5" s="5" t="s">
        <v>245</v>
      </c>
      <c r="B5" s="146" t="s">
        <v>249</v>
      </c>
      <c r="C5" s="146">
        <v>671897</v>
      </c>
      <c r="D5" s="146">
        <v>1296945</v>
      </c>
      <c r="E5" s="146">
        <v>1371301</v>
      </c>
      <c r="F5" s="277">
        <v>1725330</v>
      </c>
      <c r="G5" s="277">
        <v>992897</v>
      </c>
      <c r="H5" s="110">
        <v>723268</v>
      </c>
    </row>
    <row r="7" spans="1:8" x14ac:dyDescent="0.3">
      <c r="A7" t="s">
        <v>274</v>
      </c>
    </row>
  </sheetData>
  <customSheetViews>
    <customSheetView guid="{F6DC35A1-3168-49BC-A0B7-A9C047F3F673}">
      <selection sqref="A1:E1"/>
      <pageMargins left="0.7" right="0.7" top="0.78740157499999996" bottom="0.78740157499999996" header="0.3" footer="0.3"/>
    </customSheetView>
  </customSheetViews>
  <mergeCells count="1">
    <mergeCell ref="A1:H1"/>
  </mergeCells>
  <pageMargins left="0.7" right="0.7" top="0.78740157499999996" bottom="0.78740157499999996" header="0.3" footer="0.3"/>
  <customProperties>
    <customPr name="_pios_id" r:id="rId1"/>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F15"/>
  <sheetViews>
    <sheetView zoomScale="94" zoomScaleNormal="94" workbookViewId="0">
      <selection activeCell="A14" sqref="A14:F14"/>
    </sheetView>
  </sheetViews>
  <sheetFormatPr baseColWidth="10" defaultRowHeight="15.05" x14ac:dyDescent="0.3"/>
  <cols>
    <col min="1" max="1" width="42.77734375" customWidth="1"/>
    <col min="2" max="5" width="14.33203125" customWidth="1"/>
    <col min="6" max="6" width="14.33203125" style="89" customWidth="1"/>
  </cols>
  <sheetData>
    <row r="1" spans="1:6" ht="19" thickBot="1" x14ac:dyDescent="0.35">
      <c r="A1" s="491" t="s">
        <v>306</v>
      </c>
      <c r="B1" s="492"/>
      <c r="C1" s="492"/>
      <c r="D1" s="492"/>
      <c r="E1" s="492"/>
      <c r="F1" s="492"/>
    </row>
    <row r="2" spans="1:6" ht="15.75" thickBot="1" x14ac:dyDescent="0.35">
      <c r="A2" s="326" t="s">
        <v>70</v>
      </c>
      <c r="B2" s="81">
        <v>2015</v>
      </c>
      <c r="C2" s="192">
        <v>2016</v>
      </c>
      <c r="D2" s="81">
        <v>2017</v>
      </c>
      <c r="E2" s="81">
        <v>2018</v>
      </c>
      <c r="F2" s="82">
        <v>2019</v>
      </c>
    </row>
    <row r="3" spans="1:6" x14ac:dyDescent="0.3">
      <c r="A3" s="36" t="s">
        <v>71</v>
      </c>
      <c r="B3" s="323">
        <v>0.25600000000000001</v>
      </c>
      <c r="C3" s="323">
        <v>0.25</v>
      </c>
      <c r="D3" s="323">
        <v>0.24</v>
      </c>
      <c r="E3" s="323">
        <v>0.20799999999999999</v>
      </c>
      <c r="F3" s="324">
        <v>0.21099999999999999</v>
      </c>
    </row>
    <row r="4" spans="1:6" s="89" customFormat="1" x14ac:dyDescent="0.3">
      <c r="A4" s="90" t="s">
        <v>297</v>
      </c>
      <c r="B4" s="314">
        <v>2.5999999999999999E-2</v>
      </c>
      <c r="C4" s="314">
        <v>2.4E-2</v>
      </c>
      <c r="D4" s="314">
        <v>1.7000000000000001E-2</v>
      </c>
      <c r="E4" s="314">
        <v>1.4999999999999999E-2</v>
      </c>
      <c r="F4" s="312">
        <v>2.63E-2</v>
      </c>
    </row>
    <row r="5" spans="1:6" ht="16.399999999999999" x14ac:dyDescent="0.3">
      <c r="A5" s="90" t="s">
        <v>303</v>
      </c>
      <c r="B5" s="313" t="s">
        <v>250</v>
      </c>
      <c r="C5" s="313" t="s">
        <v>250</v>
      </c>
      <c r="D5" s="314">
        <v>7.0000000000000001E-3</v>
      </c>
      <c r="E5" s="314">
        <v>1.6E-2</v>
      </c>
      <c r="F5" s="312">
        <v>1.0500000000000001E-2</v>
      </c>
    </row>
    <row r="6" spans="1:6" ht="14.4" customHeight="1" x14ac:dyDescent="0.3">
      <c r="A6" s="90" t="s">
        <v>72</v>
      </c>
      <c r="B6" s="314">
        <v>0.20799999999999999</v>
      </c>
      <c r="C6" s="314">
        <v>0.223</v>
      </c>
      <c r="D6" s="314">
        <v>0.193</v>
      </c>
      <c r="E6" s="314">
        <v>0.183</v>
      </c>
      <c r="F6" s="312">
        <v>0.10249999999999999</v>
      </c>
    </row>
    <row r="7" spans="1:6" s="316" customFormat="1" x14ac:dyDescent="0.3">
      <c r="A7" s="65" t="s">
        <v>73</v>
      </c>
      <c r="B7" s="314">
        <v>9.5000000000000001E-2</v>
      </c>
      <c r="C7" s="314">
        <v>8.5000000000000006E-2</v>
      </c>
      <c r="D7" s="314">
        <v>8.3000000000000004E-2</v>
      </c>
      <c r="E7" s="314">
        <v>9.7000000000000003E-2</v>
      </c>
      <c r="F7" s="312">
        <v>0.1065</v>
      </c>
    </row>
    <row r="8" spans="1:6" x14ac:dyDescent="0.3">
      <c r="A8" s="65" t="s">
        <v>74</v>
      </c>
      <c r="B8" s="314">
        <v>2.5999999999999999E-2</v>
      </c>
      <c r="C8" s="314">
        <v>3.5000000000000003E-2</v>
      </c>
      <c r="D8" s="314">
        <v>2.5000000000000001E-2</v>
      </c>
      <c r="E8" s="314">
        <v>4.2000000000000003E-2</v>
      </c>
      <c r="F8" s="312">
        <v>3.15E-2</v>
      </c>
    </row>
    <row r="9" spans="1:6" s="316" customFormat="1" x14ac:dyDescent="0.3">
      <c r="A9" s="65" t="s">
        <v>296</v>
      </c>
      <c r="B9" s="317">
        <v>0.38800000000000001</v>
      </c>
      <c r="C9" s="317">
        <v>0.38200000000000001</v>
      </c>
      <c r="D9" s="317">
        <v>0.434</v>
      </c>
      <c r="E9" s="317">
        <v>0.438</v>
      </c>
      <c r="F9" s="312">
        <v>0.45900000000000002</v>
      </c>
    </row>
    <row r="10" spans="1:6" s="316" customFormat="1" x14ac:dyDescent="0.3">
      <c r="A10" s="65" t="s">
        <v>298</v>
      </c>
      <c r="B10" s="313" t="s">
        <v>250</v>
      </c>
      <c r="C10" s="313" t="s">
        <v>250</v>
      </c>
      <c r="D10" s="313" t="s">
        <v>250</v>
      </c>
      <c r="E10" s="313" t="s">
        <v>250</v>
      </c>
      <c r="F10" s="312">
        <v>4.3299999999999998E-2</v>
      </c>
    </row>
    <row r="11" spans="1:6" x14ac:dyDescent="0.3">
      <c r="A11" s="38" t="s">
        <v>299</v>
      </c>
      <c r="B11" s="313" t="s">
        <v>250</v>
      </c>
      <c r="C11" s="313" t="s">
        <v>250</v>
      </c>
      <c r="D11" s="313" t="s">
        <v>250</v>
      </c>
      <c r="E11" s="313" t="s">
        <v>250</v>
      </c>
      <c r="F11" s="312">
        <v>4.7999999999999996E-3</v>
      </c>
    </row>
    <row r="12" spans="1:6" ht="15.75" thickBot="1" x14ac:dyDescent="0.35">
      <c r="A12" s="272" t="s">
        <v>75</v>
      </c>
      <c r="B12" s="315">
        <v>1E-3</v>
      </c>
      <c r="C12" s="315">
        <v>1E-3</v>
      </c>
      <c r="D12" s="315">
        <v>1E-3</v>
      </c>
      <c r="E12" s="315">
        <v>1E-3</v>
      </c>
      <c r="F12" s="325">
        <v>4.7999999999999996E-3</v>
      </c>
    </row>
    <row r="13" spans="1:6" ht="15.75" thickBot="1" x14ac:dyDescent="0.35">
      <c r="C13" s="318"/>
      <c r="D13" s="318"/>
      <c r="E13" s="318"/>
      <c r="F13" s="318"/>
    </row>
    <row r="14" spans="1:6" s="316" customFormat="1" ht="15.75" thickBot="1" x14ac:dyDescent="0.35">
      <c r="A14" s="493" t="s">
        <v>307</v>
      </c>
      <c r="B14" s="471"/>
      <c r="C14" s="471"/>
      <c r="D14" s="471"/>
      <c r="E14" s="471"/>
      <c r="F14" s="472"/>
    </row>
    <row r="15" spans="1:6" ht="15.75" customHeight="1" x14ac:dyDescent="0.3"/>
  </sheetData>
  <customSheetViews>
    <customSheetView guid="{F6DC35A1-3168-49BC-A0B7-A9C047F3F673}">
      <selection activeCell="E16" sqref="E16"/>
      <pageMargins left="0.7" right="0.7" top="0.78740157499999996" bottom="0.78740157499999996" header="0.3" footer="0.3"/>
    </customSheetView>
  </customSheetViews>
  <mergeCells count="2">
    <mergeCell ref="A1:F1"/>
    <mergeCell ref="A14:F14"/>
  </mergeCells>
  <pageMargins left="0.7" right="0.7" top="0.78740157499999996" bottom="0.78740157499999996" header="0.3" footer="0.3"/>
  <pageSetup paperSize="9" orientation="portrait" horizontalDpi="4294967293" verticalDpi="0" r:id="rId1"/>
  <customProperties>
    <customPr name="_pios_id" r:id="rId2"/>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H4" sqref="H4"/>
    </sheetView>
  </sheetViews>
  <sheetFormatPr baseColWidth="10" defaultRowHeight="15.05" x14ac:dyDescent="0.3"/>
  <cols>
    <col min="1" max="1" width="42.77734375" customWidth="1"/>
    <col min="2" max="3" width="14.33203125" style="159" customWidth="1"/>
  </cols>
  <sheetData>
    <row r="1" spans="1:3" ht="18.649999999999999" thickBot="1" x14ac:dyDescent="0.35">
      <c r="A1" s="494" t="s">
        <v>269</v>
      </c>
      <c r="B1" s="495"/>
      <c r="C1" s="496"/>
    </row>
    <row r="2" spans="1:3" ht="15.75" thickBot="1" x14ac:dyDescent="0.35">
      <c r="A2" s="165" t="s">
        <v>253</v>
      </c>
      <c r="B2" s="164" t="s">
        <v>251</v>
      </c>
      <c r="C2" s="160" t="s">
        <v>252</v>
      </c>
    </row>
    <row r="3" spans="1:3" s="34" customFormat="1" ht="43.2" x14ac:dyDescent="0.3">
      <c r="A3" s="126" t="s">
        <v>254</v>
      </c>
      <c r="B3" s="156">
        <v>190</v>
      </c>
      <c r="C3" s="161" t="s">
        <v>261</v>
      </c>
    </row>
    <row r="4" spans="1:3" s="34" customFormat="1" ht="30.15" x14ac:dyDescent="0.3">
      <c r="A4" s="126" t="s">
        <v>255</v>
      </c>
      <c r="B4" s="156">
        <v>50</v>
      </c>
      <c r="C4" s="161" t="s">
        <v>262</v>
      </c>
    </row>
    <row r="5" spans="1:3" s="34" customFormat="1" x14ac:dyDescent="0.3">
      <c r="A5" s="126" t="s">
        <v>256</v>
      </c>
      <c r="B5" s="156">
        <v>8</v>
      </c>
      <c r="C5" s="161" t="s">
        <v>263</v>
      </c>
    </row>
    <row r="6" spans="1:3" s="34" customFormat="1" ht="14.4" x14ac:dyDescent="0.3">
      <c r="A6" s="126" t="s">
        <v>257</v>
      </c>
      <c r="B6" s="156">
        <v>46</v>
      </c>
      <c r="C6" s="161" t="s">
        <v>264</v>
      </c>
    </row>
    <row r="7" spans="1:3" s="34" customFormat="1" ht="43.2" x14ac:dyDescent="0.3">
      <c r="A7" s="126" t="s">
        <v>258</v>
      </c>
      <c r="B7" s="156">
        <v>4</v>
      </c>
      <c r="C7" s="161" t="s">
        <v>265</v>
      </c>
    </row>
    <row r="8" spans="1:3" s="34" customFormat="1" x14ac:dyDescent="0.3">
      <c r="A8" s="129" t="s">
        <v>259</v>
      </c>
      <c r="B8" s="157">
        <v>7</v>
      </c>
      <c r="C8" s="162" t="s">
        <v>267</v>
      </c>
    </row>
    <row r="9" spans="1:3" s="34" customFormat="1" ht="30.8" thickBot="1" x14ac:dyDescent="0.35">
      <c r="A9" s="131" t="s">
        <v>260</v>
      </c>
      <c r="B9" s="158">
        <v>65</v>
      </c>
      <c r="C9" s="163" t="s">
        <v>266</v>
      </c>
    </row>
  </sheetData>
  <mergeCells count="1">
    <mergeCell ref="A1:C1"/>
  </mergeCells>
  <pageMargins left="0.7" right="0.7" top="0.78740157499999996" bottom="0.78740157499999996" header="0.3" footer="0.3"/>
  <customProperties>
    <customPr name="_pios_id" r:id="rId1"/>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G17"/>
  <sheetViews>
    <sheetView workbookViewId="0">
      <selection activeCell="B10" sqref="B10"/>
    </sheetView>
  </sheetViews>
  <sheetFormatPr baseColWidth="10" defaultRowHeight="15.05" x14ac:dyDescent="0.3"/>
  <cols>
    <col min="1" max="1" width="42.77734375" customWidth="1"/>
    <col min="2" max="4" width="14.33203125" customWidth="1"/>
    <col min="5" max="5" width="14.33203125" style="89" customWidth="1"/>
    <col min="6" max="6" width="14.33203125" style="316" customWidth="1"/>
  </cols>
  <sheetData>
    <row r="1" spans="1:7" ht="19" thickBot="1" x14ac:dyDescent="0.35">
      <c r="A1" s="488" t="s">
        <v>268</v>
      </c>
      <c r="B1" s="489"/>
      <c r="C1" s="489"/>
      <c r="D1" s="489"/>
      <c r="E1" s="489"/>
      <c r="F1" s="489"/>
      <c r="G1" s="490"/>
    </row>
    <row r="2" spans="1:7" ht="15.75" thickBot="1" x14ac:dyDescent="0.35">
      <c r="A2" s="79" t="s">
        <v>56</v>
      </c>
      <c r="B2" s="81">
        <v>2015</v>
      </c>
      <c r="C2" s="81">
        <v>2016</v>
      </c>
      <c r="D2" s="81">
        <v>2017</v>
      </c>
      <c r="E2" s="245">
        <v>2018</v>
      </c>
      <c r="F2" s="245">
        <v>2019</v>
      </c>
      <c r="G2" s="82">
        <v>2020</v>
      </c>
    </row>
    <row r="3" spans="1:7" ht="15.75" thickBot="1" x14ac:dyDescent="0.35">
      <c r="A3" s="20" t="s">
        <v>76</v>
      </c>
      <c r="B3" s="85">
        <v>2.5</v>
      </c>
      <c r="C3" s="85">
        <v>2.8</v>
      </c>
      <c r="D3" s="190">
        <v>2.9</v>
      </c>
      <c r="E3" s="279">
        <v>2.8</v>
      </c>
      <c r="F3" s="279">
        <v>2.4</v>
      </c>
      <c r="G3" s="400">
        <v>3.6</v>
      </c>
    </row>
    <row r="5" spans="1:7" ht="13.95" customHeight="1" x14ac:dyDescent="0.3"/>
    <row r="16" spans="1:7" ht="9.1999999999999993" customHeight="1" x14ac:dyDescent="0.3"/>
    <row r="17" hidden="1" x14ac:dyDescent="0.3"/>
  </sheetData>
  <customSheetViews>
    <customSheetView guid="{F6DC35A1-3168-49BC-A0B7-A9C047F3F673}">
      <selection activeCell="E10" sqref="E10"/>
      <pageMargins left="0.7" right="0.7" top="0.78740157499999996" bottom="0.78740157499999996" header="0.3" footer="0.3"/>
    </customSheetView>
  </customSheetViews>
  <mergeCells count="1">
    <mergeCell ref="A1:G1"/>
  </mergeCells>
  <pageMargins left="0.7" right="0.7" top="0.78740157499999996" bottom="0.78740157499999996" header="0.3" footer="0.3"/>
  <customProperties>
    <customPr name="_pios_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5" sqref="H35"/>
    </sheetView>
  </sheetViews>
  <sheetFormatPr baseColWidth="10" defaultRowHeight="15.05" x14ac:dyDescent="0.3"/>
  <sheetData/>
  <customSheetViews>
    <customSheetView guid="{F6DC35A1-3168-49BC-A0B7-A9C047F3F673}">
      <selection activeCell="I33" sqref="I33"/>
      <pageMargins left="0.7" right="0.7" top="0.78740157499999996" bottom="0.78740157499999996" header="0.3" footer="0.3"/>
    </customSheetView>
  </customSheetViews>
  <pageMargins left="0.7" right="0.7" top="0.78740157499999996" bottom="0.78740157499999996" header="0.3" footer="0.3"/>
  <customProperties>
    <customPr name="_pios_id" r:id="rId1"/>
  </customProperti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51" zoomScaleNormal="51" workbookViewId="0">
      <selection activeCell="X57" sqref="X57"/>
    </sheetView>
  </sheetViews>
  <sheetFormatPr baseColWidth="10" defaultRowHeight="15.05" x14ac:dyDescent="0.3"/>
  <sheetData/>
  <customSheetViews>
    <customSheetView guid="{F6DC35A1-3168-49BC-A0B7-A9C047F3F673}">
      <selection activeCell="N24" sqref="N24"/>
      <pageMargins left="0.7" right="0.7" top="0.78740157499999996" bottom="0.78740157499999996" header="0.3" footer="0.3"/>
    </customSheetView>
  </customSheetViews>
  <pageMargins left="0.7" right="0.7" top="0.78740157499999996" bottom="0.78740157499999996" header="0.3" footer="0.3"/>
  <customProperties>
    <customPr name="_pios_id" r:id="rId1"/>
  </customPropertie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3" zoomScaleNormal="73" workbookViewId="0">
      <selection activeCell="J31" sqref="J31"/>
    </sheetView>
  </sheetViews>
  <sheetFormatPr baseColWidth="10" defaultRowHeight="15.05" x14ac:dyDescent="0.3"/>
  <sheetData/>
  <pageMargins left="0.7" right="0.7" top="0.78740157499999996" bottom="0.78740157499999996" header="0.3" footer="0.3"/>
  <customProperties>
    <customPr name="_pios_id" r:id="rId1"/>
  </customPropertie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zoomScale="97" zoomScaleNormal="97" workbookViewId="0">
      <selection activeCell="K13" sqref="K13"/>
    </sheetView>
  </sheetViews>
  <sheetFormatPr baseColWidth="10" defaultRowHeight="15.05" x14ac:dyDescent="0.3"/>
  <cols>
    <col min="1" max="1" width="42.77734375" customWidth="1"/>
    <col min="2" max="2" width="14.33203125" style="1" customWidth="1"/>
    <col min="3" max="3" width="14.33203125" customWidth="1"/>
    <col min="4" max="5" width="14.33203125" style="89" customWidth="1"/>
    <col min="6" max="6" width="14.33203125" style="316" customWidth="1"/>
    <col min="7" max="7" width="14.33203125" customWidth="1"/>
    <col min="13" max="13" width="11.5546875" customWidth="1"/>
  </cols>
  <sheetData>
    <row r="1" spans="1:7" ht="20.95" thickBot="1" x14ac:dyDescent="0.4">
      <c r="A1" s="404" t="s">
        <v>154</v>
      </c>
      <c r="B1" s="405"/>
      <c r="C1" s="405"/>
      <c r="D1" s="405"/>
      <c r="E1" s="405"/>
      <c r="F1" s="405"/>
      <c r="G1" s="406"/>
    </row>
    <row r="2" spans="1:7" ht="15.75" thickBot="1" x14ac:dyDescent="0.35">
      <c r="A2" s="199" t="s">
        <v>36</v>
      </c>
      <c r="B2" s="91">
        <v>2015</v>
      </c>
      <c r="C2" s="45">
        <v>2016</v>
      </c>
      <c r="D2" s="81">
        <v>2017</v>
      </c>
      <c r="E2" s="81">
        <v>2018</v>
      </c>
      <c r="F2" s="81">
        <v>2019</v>
      </c>
      <c r="G2" s="216">
        <v>2020</v>
      </c>
    </row>
    <row r="3" spans="1:7" x14ac:dyDescent="0.3">
      <c r="A3" s="197" t="s">
        <v>25</v>
      </c>
      <c r="B3" s="198">
        <v>720.2</v>
      </c>
      <c r="C3" s="198">
        <v>741.6</v>
      </c>
      <c r="D3" s="24">
        <v>753.2</v>
      </c>
      <c r="E3" s="24">
        <v>799.7</v>
      </c>
      <c r="F3" s="348">
        <v>857.6</v>
      </c>
      <c r="G3" s="290">
        <v>333.7</v>
      </c>
    </row>
    <row r="4" spans="1:7" ht="16.399999999999999" x14ac:dyDescent="0.3">
      <c r="A4" s="11" t="s">
        <v>280</v>
      </c>
      <c r="B4" s="76">
        <v>359.2</v>
      </c>
      <c r="C4" s="76">
        <v>370.8</v>
      </c>
      <c r="D4" s="90">
        <v>368.2</v>
      </c>
      <c r="E4" s="90">
        <v>381.7</v>
      </c>
      <c r="F4" s="75">
        <v>411.7</v>
      </c>
      <c r="G4" s="293">
        <v>133</v>
      </c>
    </row>
    <row r="5" spans="1:7" ht="16.399999999999999" x14ac:dyDescent="0.3">
      <c r="A5" s="11" t="s">
        <v>287</v>
      </c>
      <c r="B5" s="76">
        <v>151.30000000000001</v>
      </c>
      <c r="C5" s="76">
        <v>158.4</v>
      </c>
      <c r="D5" s="90">
        <v>160.69999999999999</v>
      </c>
      <c r="E5" s="90">
        <v>163.30000000000001</v>
      </c>
      <c r="F5" s="75">
        <v>166.3</v>
      </c>
      <c r="G5" s="291">
        <v>86.1</v>
      </c>
    </row>
    <row r="6" spans="1:7" ht="16.399999999999999" x14ac:dyDescent="0.3">
      <c r="A6" s="11" t="s">
        <v>286</v>
      </c>
      <c r="B6" s="76">
        <v>128.19999999999999</v>
      </c>
      <c r="C6" s="76">
        <v>123.9</v>
      </c>
      <c r="D6" s="90">
        <v>126.2</v>
      </c>
      <c r="E6" s="90">
        <v>146.4</v>
      </c>
      <c r="F6" s="75">
        <v>162.6</v>
      </c>
      <c r="G6" s="291">
        <v>70.400000000000006</v>
      </c>
    </row>
    <row r="7" spans="1:7" s="87" customFormat="1" x14ac:dyDescent="0.3">
      <c r="A7" s="11" t="s">
        <v>152</v>
      </c>
      <c r="B7" s="76">
        <v>67</v>
      </c>
      <c r="C7" s="76">
        <v>73.099999999999994</v>
      </c>
      <c r="D7" s="90">
        <v>82.4</v>
      </c>
      <c r="E7" s="90">
        <v>92.2</v>
      </c>
      <c r="F7" s="75">
        <v>100.3</v>
      </c>
      <c r="G7" s="291">
        <v>32.200000000000003</v>
      </c>
    </row>
    <row r="8" spans="1:7" x14ac:dyDescent="0.3">
      <c r="A8" s="11" t="s">
        <v>153</v>
      </c>
      <c r="B8" s="76">
        <v>14.5</v>
      </c>
      <c r="C8" s="76">
        <v>15.4</v>
      </c>
      <c r="D8" s="90">
        <v>15.7</v>
      </c>
      <c r="E8" s="90">
        <v>16.2</v>
      </c>
      <c r="F8" s="75">
        <v>16.7</v>
      </c>
      <c r="G8" s="291">
        <v>12</v>
      </c>
    </row>
    <row r="9" spans="1:7" x14ac:dyDescent="0.3">
      <c r="A9" s="11" t="s">
        <v>97</v>
      </c>
      <c r="B9" s="76">
        <v>312.5</v>
      </c>
      <c r="C9" s="76">
        <v>329.8</v>
      </c>
      <c r="D9" s="90">
        <v>326.5</v>
      </c>
      <c r="E9" s="90">
        <v>350.4</v>
      </c>
      <c r="F9" s="75">
        <v>384.8</v>
      </c>
      <c r="G9" s="291">
        <v>54.1</v>
      </c>
    </row>
    <row r="10" spans="1:7" x14ac:dyDescent="0.3">
      <c r="A10" s="11" t="s">
        <v>24</v>
      </c>
      <c r="B10" s="76">
        <v>171.8</v>
      </c>
      <c r="C10" s="76">
        <v>172</v>
      </c>
      <c r="D10" s="90">
        <v>191.8</v>
      </c>
      <c r="E10" s="90">
        <v>220.8</v>
      </c>
      <c r="F10" s="75">
        <v>252.3</v>
      </c>
      <c r="G10" s="291">
        <v>-86.5</v>
      </c>
    </row>
    <row r="11" spans="1:7" ht="16.399999999999999" x14ac:dyDescent="0.3">
      <c r="A11" s="11" t="s">
        <v>281</v>
      </c>
      <c r="B11" s="76">
        <v>111.8</v>
      </c>
      <c r="C11" s="76">
        <v>112.6</v>
      </c>
      <c r="D11" s="90">
        <v>126.9</v>
      </c>
      <c r="E11" s="90">
        <v>151.9</v>
      </c>
      <c r="F11" s="75">
        <v>175.7</v>
      </c>
      <c r="G11" s="291">
        <v>-75.7</v>
      </c>
    </row>
    <row r="12" spans="1:7" x14ac:dyDescent="0.3">
      <c r="A12" s="11" t="s">
        <v>98</v>
      </c>
      <c r="B12" s="76">
        <v>255.5</v>
      </c>
      <c r="C12" s="76">
        <v>255.1</v>
      </c>
      <c r="D12" s="90">
        <v>277.89999999999998</v>
      </c>
      <c r="E12" s="90">
        <v>291.2</v>
      </c>
      <c r="F12" s="58">
        <v>373</v>
      </c>
      <c r="G12" s="291">
        <v>-23</v>
      </c>
    </row>
    <row r="13" spans="1:7" x14ac:dyDescent="0.3">
      <c r="A13" s="11" t="s">
        <v>99</v>
      </c>
      <c r="B13" s="77">
        <v>1139.3</v>
      </c>
      <c r="C13" s="77">
        <v>1144</v>
      </c>
      <c r="D13" s="93">
        <v>1211</v>
      </c>
      <c r="E13" s="93">
        <v>1297</v>
      </c>
      <c r="F13" s="346">
        <v>1380.9</v>
      </c>
      <c r="G13" s="292">
        <v>1305.5</v>
      </c>
    </row>
    <row r="14" spans="1:7" x14ac:dyDescent="0.3">
      <c r="A14" s="11" t="s">
        <v>100</v>
      </c>
      <c r="B14" s="76">
        <v>52.5</v>
      </c>
      <c r="C14" s="76">
        <v>56.7</v>
      </c>
      <c r="D14" s="90">
        <v>58.7</v>
      </c>
      <c r="E14" s="90">
        <v>60.1</v>
      </c>
      <c r="F14" s="58">
        <v>60</v>
      </c>
      <c r="G14" s="293">
        <v>60.1</v>
      </c>
    </row>
    <row r="15" spans="1:7" ht="16.399999999999999" x14ac:dyDescent="0.3">
      <c r="A15" s="11" t="s">
        <v>289</v>
      </c>
      <c r="B15" s="76">
        <v>487.8</v>
      </c>
      <c r="C15" s="76">
        <v>355.5</v>
      </c>
      <c r="D15" s="94">
        <v>227</v>
      </c>
      <c r="E15" s="94">
        <v>198.2</v>
      </c>
      <c r="F15" s="75">
        <v>81.400000000000006</v>
      </c>
      <c r="G15" s="291">
        <v>201.9</v>
      </c>
    </row>
    <row r="16" spans="1:7" x14ac:dyDescent="0.3">
      <c r="A16" s="11" t="s">
        <v>101</v>
      </c>
      <c r="B16" s="77">
        <v>2170.9</v>
      </c>
      <c r="C16" s="77">
        <v>2018.3</v>
      </c>
      <c r="D16" s="93">
        <v>2063</v>
      </c>
      <c r="E16" s="93">
        <v>2158.1</v>
      </c>
      <c r="F16" s="346">
        <v>2300.6</v>
      </c>
      <c r="G16" s="292">
        <v>2173.3000000000002</v>
      </c>
    </row>
    <row r="17" spans="1:7" ht="16.399999999999999" x14ac:dyDescent="0.3">
      <c r="A17" s="11" t="s">
        <v>290</v>
      </c>
      <c r="B17" s="88">
        <v>42.8</v>
      </c>
      <c r="C17" s="76">
        <v>31.1</v>
      </c>
      <c r="D17" s="90">
        <v>18.7</v>
      </c>
      <c r="E17" s="90">
        <v>15.3</v>
      </c>
      <c r="F17" s="58">
        <v>5.9</v>
      </c>
      <c r="G17" s="293">
        <v>15.5</v>
      </c>
    </row>
    <row r="18" spans="1:7" ht="16.399999999999999" x14ac:dyDescent="0.3">
      <c r="A18" s="11" t="s">
        <v>282</v>
      </c>
      <c r="B18" s="88">
        <v>87.1</v>
      </c>
      <c r="C18" s="76">
        <v>92</v>
      </c>
      <c r="D18" s="90">
        <v>103.6</v>
      </c>
      <c r="E18" s="90">
        <v>165.7</v>
      </c>
      <c r="F18" s="75">
        <v>171.8</v>
      </c>
      <c r="G18" s="291">
        <v>79.900000000000006</v>
      </c>
    </row>
    <row r="19" spans="1:7" x14ac:dyDescent="0.3">
      <c r="A19" s="11" t="s">
        <v>102</v>
      </c>
      <c r="B19" s="88">
        <v>39.9</v>
      </c>
      <c r="C19" s="76">
        <v>40.799999999999997</v>
      </c>
      <c r="D19" s="90">
        <v>46.5</v>
      </c>
      <c r="E19" s="90">
        <v>56.4</v>
      </c>
      <c r="F19" s="75">
        <v>62.2</v>
      </c>
      <c r="G19" s="291">
        <v>25.2</v>
      </c>
    </row>
    <row r="20" spans="1:7" ht="17.05" thickBot="1" x14ac:dyDescent="0.35">
      <c r="A20" s="12" t="s">
        <v>288</v>
      </c>
      <c r="B20" s="106">
        <v>0.5</v>
      </c>
      <c r="C20" s="107">
        <v>0.625</v>
      </c>
      <c r="D20" s="107">
        <v>0.68</v>
      </c>
      <c r="E20" s="107">
        <v>0.89</v>
      </c>
      <c r="F20" s="347">
        <v>0</v>
      </c>
      <c r="G20" s="294">
        <v>0</v>
      </c>
    </row>
    <row r="21" spans="1:7" ht="15.75" thickBot="1" x14ac:dyDescent="0.35">
      <c r="A21" s="38"/>
      <c r="B21" s="14"/>
      <c r="C21" s="15"/>
      <c r="D21" s="15"/>
      <c r="E21" s="15"/>
      <c r="F21" s="15"/>
      <c r="G21" s="16" t="s">
        <v>0</v>
      </c>
    </row>
    <row r="22" spans="1:7" x14ac:dyDescent="0.3">
      <c r="A22" s="416" t="s">
        <v>172</v>
      </c>
      <c r="B22" s="417"/>
      <c r="C22" s="417"/>
      <c r="D22" s="417"/>
      <c r="E22" s="417"/>
      <c r="F22" s="417"/>
      <c r="G22" s="418"/>
    </row>
    <row r="23" spans="1:7" s="284" customFormat="1" x14ac:dyDescent="0.3">
      <c r="A23" s="286" t="s">
        <v>294</v>
      </c>
      <c r="B23" s="287"/>
      <c r="C23" s="287"/>
      <c r="D23" s="287"/>
      <c r="E23" s="287"/>
      <c r="F23" s="331"/>
      <c r="G23" s="288"/>
    </row>
    <row r="24" spans="1:7" x14ac:dyDescent="0.3">
      <c r="A24" s="419" t="s">
        <v>283</v>
      </c>
      <c r="B24" s="420"/>
      <c r="C24" s="420"/>
      <c r="D24" s="420"/>
      <c r="E24" s="420"/>
      <c r="F24" s="420"/>
      <c r="G24" s="421"/>
    </row>
    <row r="25" spans="1:7" x14ac:dyDescent="0.3">
      <c r="A25" s="419" t="s">
        <v>284</v>
      </c>
      <c r="B25" s="420"/>
      <c r="C25" s="420"/>
      <c r="D25" s="420"/>
      <c r="E25" s="420"/>
      <c r="F25" s="420"/>
      <c r="G25" s="421"/>
    </row>
    <row r="26" spans="1:7" s="284" customFormat="1" x14ac:dyDescent="0.3">
      <c r="A26" s="419" t="s">
        <v>285</v>
      </c>
      <c r="B26" s="420"/>
      <c r="C26" s="420"/>
      <c r="D26" s="420"/>
      <c r="E26" s="420"/>
      <c r="F26" s="420"/>
      <c r="G26" s="421"/>
    </row>
    <row r="27" spans="1:7" ht="15.75" thickBot="1" x14ac:dyDescent="0.35">
      <c r="A27" s="295" t="s">
        <v>304</v>
      </c>
      <c r="B27" s="296"/>
      <c r="C27" s="297"/>
      <c r="D27" s="297"/>
      <c r="E27" s="297"/>
      <c r="F27" s="297"/>
      <c r="G27" s="298"/>
    </row>
    <row r="28" spans="1:7" x14ac:dyDescent="0.3">
      <c r="A28" s="38"/>
      <c r="B28" s="17"/>
      <c r="C28" s="15"/>
      <c r="D28" s="15"/>
      <c r="E28" s="15"/>
      <c r="F28" s="15"/>
      <c r="G28" s="16"/>
    </row>
    <row r="29" spans="1:7" x14ac:dyDescent="0.3">
      <c r="A29" s="38"/>
      <c r="B29" s="15"/>
      <c r="C29" s="18"/>
      <c r="D29" s="18"/>
      <c r="E29" s="18"/>
      <c r="F29" s="18"/>
      <c r="G29" s="16"/>
    </row>
    <row r="30" spans="1:7" x14ac:dyDescent="0.3">
      <c r="A30" s="38"/>
      <c r="B30" s="17"/>
      <c r="C30" s="15"/>
      <c r="D30" s="15"/>
      <c r="E30" s="15"/>
      <c r="F30" s="15"/>
      <c r="G30" s="16"/>
    </row>
    <row r="31" spans="1:7" ht="13.25" customHeight="1" x14ac:dyDescent="0.3">
      <c r="A31" s="38"/>
      <c r="B31" s="17"/>
      <c r="C31" s="15"/>
      <c r="D31" s="15"/>
      <c r="E31" s="15"/>
      <c r="F31" s="15"/>
      <c r="G31" s="16"/>
    </row>
    <row r="32" spans="1:7" hidden="1" x14ac:dyDescent="0.3">
      <c r="A32" s="38"/>
      <c r="B32" s="14"/>
      <c r="C32" s="38"/>
      <c r="D32" s="38"/>
      <c r="E32" s="38"/>
      <c r="F32" s="38"/>
      <c r="G32" s="38"/>
    </row>
    <row r="33" spans="1:7" x14ac:dyDescent="0.3">
      <c r="A33" s="38"/>
      <c r="B33" s="17"/>
      <c r="C33" s="15"/>
      <c r="D33" s="15"/>
      <c r="E33" s="15"/>
      <c r="F33" s="15"/>
      <c r="G33" s="16" t="s">
        <v>0</v>
      </c>
    </row>
    <row r="34" spans="1:7" ht="14.4" customHeight="1" x14ac:dyDescent="0.3">
      <c r="A34" s="38"/>
      <c r="B34" s="17"/>
      <c r="C34" s="15"/>
      <c r="D34" s="15"/>
      <c r="E34" s="15"/>
      <c r="F34" s="15"/>
      <c r="G34" s="16"/>
    </row>
    <row r="35" spans="1:7" ht="14.4" customHeight="1" x14ac:dyDescent="0.3">
      <c r="A35" s="38"/>
      <c r="B35" s="17"/>
      <c r="C35" s="15"/>
      <c r="D35" s="15"/>
      <c r="E35" s="15"/>
      <c r="F35" s="15"/>
      <c r="G35" s="16"/>
    </row>
    <row r="36" spans="1:7" ht="14.4" customHeight="1" x14ac:dyDescent="0.3">
      <c r="A36" s="38"/>
      <c r="B36" s="17"/>
      <c r="C36" s="15"/>
      <c r="D36" s="15"/>
      <c r="E36" s="15"/>
      <c r="F36" s="15"/>
      <c r="G36" s="16"/>
    </row>
    <row r="37" spans="1:7" x14ac:dyDescent="0.3">
      <c r="A37" s="38"/>
      <c r="B37" s="17"/>
      <c r="C37" s="15"/>
      <c r="D37" s="15"/>
      <c r="E37" s="15"/>
      <c r="F37" s="15"/>
      <c r="G37" s="16"/>
    </row>
  </sheetData>
  <customSheetViews>
    <customSheetView guid="{F6DC35A1-3168-49BC-A0B7-A9C047F3F673}" scale="94" hiddenRows="1">
      <selection activeCell="I19" sqref="I19"/>
      <pageMargins left="0.7" right="0.7" top="0.78740157499999996" bottom="0.78740157499999996" header="0.3" footer="0.3"/>
    </customSheetView>
  </customSheetViews>
  <mergeCells count="5">
    <mergeCell ref="A1:G1"/>
    <mergeCell ref="A22:G22"/>
    <mergeCell ref="A24:G24"/>
    <mergeCell ref="A25:G25"/>
    <mergeCell ref="A26:G26"/>
  </mergeCells>
  <pageMargins left="0.7" right="0.7" top="0.78740157499999996" bottom="0.78740157499999996" header="0.3" footer="0.3"/>
  <pageSetup paperSize="9" orientation="portrait" horizontalDpi="1200" verticalDpi="1200"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M34"/>
  <sheetViews>
    <sheetView zoomScaleNormal="100" workbookViewId="0">
      <selection activeCell="E22" sqref="E22"/>
    </sheetView>
  </sheetViews>
  <sheetFormatPr baseColWidth="10" defaultRowHeight="15.05" x14ac:dyDescent="0.3"/>
  <cols>
    <col min="1" max="1" width="42.77734375" customWidth="1"/>
    <col min="2" max="2" width="14.33203125" style="1" customWidth="1"/>
    <col min="3" max="3" width="14.33203125" customWidth="1"/>
    <col min="4" max="5" width="14.33203125" style="89" customWidth="1"/>
    <col min="6" max="6" width="14.33203125" style="316" customWidth="1"/>
    <col min="7" max="7" width="14.33203125" customWidth="1"/>
  </cols>
  <sheetData>
    <row r="1" spans="1:13" ht="19" thickBot="1" x14ac:dyDescent="0.4">
      <c r="A1" s="425" t="s">
        <v>35</v>
      </c>
      <c r="B1" s="426"/>
      <c r="C1" s="426"/>
      <c r="D1" s="426"/>
      <c r="E1" s="426"/>
      <c r="F1" s="426"/>
      <c r="G1" s="427"/>
    </row>
    <row r="2" spans="1:13" ht="15.75" thickBot="1" x14ac:dyDescent="0.35">
      <c r="A2" s="196"/>
      <c r="B2" s="45">
        <v>2015</v>
      </c>
      <c r="C2" s="45">
        <v>2016</v>
      </c>
      <c r="D2" s="45">
        <v>2017</v>
      </c>
      <c r="E2" s="45">
        <v>2018</v>
      </c>
      <c r="F2" s="45">
        <v>2019</v>
      </c>
      <c r="G2" s="195">
        <v>2020</v>
      </c>
    </row>
    <row r="3" spans="1:13" ht="16.399999999999999" x14ac:dyDescent="0.3">
      <c r="A3" s="388" t="s">
        <v>33</v>
      </c>
      <c r="B3" s="389" t="s">
        <v>37</v>
      </c>
      <c r="C3" s="389" t="s">
        <v>37</v>
      </c>
      <c r="D3" s="390" t="s">
        <v>178</v>
      </c>
      <c r="E3" s="390" t="s">
        <v>178</v>
      </c>
      <c r="F3" s="390" t="s">
        <v>178</v>
      </c>
      <c r="G3" s="391" t="s">
        <v>178</v>
      </c>
    </row>
    <row r="4" spans="1:13" ht="16.399999999999999" x14ac:dyDescent="0.3">
      <c r="A4" s="50" t="s">
        <v>38</v>
      </c>
      <c r="B4" s="77">
        <v>22.8</v>
      </c>
      <c r="C4" s="65">
        <v>23.4</v>
      </c>
      <c r="D4" s="90">
        <v>24.4</v>
      </c>
      <c r="E4" s="90">
        <v>27</v>
      </c>
      <c r="F4" s="93">
        <v>31.7</v>
      </c>
      <c r="G4" s="174">
        <v>7.8</v>
      </c>
    </row>
    <row r="5" spans="1:13" x14ac:dyDescent="0.3">
      <c r="A5" s="50" t="s">
        <v>39</v>
      </c>
      <c r="B5" s="77">
        <v>6.3</v>
      </c>
      <c r="C5" s="65">
        <v>6.2</v>
      </c>
      <c r="D5" s="90">
        <v>6.4</v>
      </c>
      <c r="E5" s="90">
        <v>6.7</v>
      </c>
      <c r="F5" s="90">
        <v>7.2</v>
      </c>
      <c r="G5" s="8">
        <v>1.5</v>
      </c>
    </row>
    <row r="6" spans="1:13" x14ac:dyDescent="0.3">
      <c r="A6" s="50" t="s">
        <v>40</v>
      </c>
      <c r="B6" s="66">
        <v>272575</v>
      </c>
      <c r="C6" s="66">
        <v>282726</v>
      </c>
      <c r="D6" s="32">
        <v>287962</v>
      </c>
      <c r="E6" s="32">
        <v>295427</v>
      </c>
      <c r="F6" s="32">
        <v>285806</v>
      </c>
      <c r="G6" s="86">
        <v>217888</v>
      </c>
    </row>
    <row r="7" spans="1:13" ht="16.399999999999999" x14ac:dyDescent="0.3">
      <c r="A7" s="50" t="s">
        <v>26</v>
      </c>
      <c r="B7" s="66">
        <v>24763288</v>
      </c>
      <c r="C7" s="108">
        <v>25415025</v>
      </c>
      <c r="D7" s="32">
        <v>26496620</v>
      </c>
      <c r="E7" s="32">
        <v>29238913</v>
      </c>
      <c r="F7" s="32">
        <v>33716888</v>
      </c>
      <c r="G7" s="86">
        <v>9343564</v>
      </c>
    </row>
    <row r="8" spans="1:13" x14ac:dyDescent="0.3">
      <c r="A8" s="50" t="s">
        <v>27</v>
      </c>
      <c r="B8" s="66">
        <v>226811</v>
      </c>
      <c r="C8" s="109">
        <v>226395</v>
      </c>
      <c r="D8" s="32">
        <v>224568</v>
      </c>
      <c r="E8" s="32">
        <v>241004</v>
      </c>
      <c r="F8" s="32">
        <v>266802</v>
      </c>
      <c r="G8" s="86">
        <v>95880</v>
      </c>
    </row>
    <row r="9" spans="1:13" ht="16.399999999999999" x14ac:dyDescent="0.3">
      <c r="A9" s="50" t="s">
        <v>173</v>
      </c>
      <c r="B9" s="66">
        <v>4116</v>
      </c>
      <c r="C9" s="109">
        <v>4158</v>
      </c>
      <c r="D9" s="32">
        <v>4959</v>
      </c>
      <c r="E9" s="32">
        <v>5330</v>
      </c>
      <c r="F9" s="66">
        <v>4907</v>
      </c>
      <c r="G9" s="200">
        <v>1579</v>
      </c>
    </row>
    <row r="10" spans="1:13" x14ac:dyDescent="0.3">
      <c r="A10" s="50" t="s">
        <v>41</v>
      </c>
      <c r="B10" s="48" t="s">
        <v>177</v>
      </c>
      <c r="C10" s="48" t="s">
        <v>150</v>
      </c>
      <c r="D10" s="6" t="s">
        <v>150</v>
      </c>
      <c r="E10" s="6" t="s">
        <v>276</v>
      </c>
      <c r="F10" s="47" t="s">
        <v>276</v>
      </c>
      <c r="G10" s="212" t="s">
        <v>276</v>
      </c>
      <c r="J10" s="209"/>
    </row>
    <row r="11" spans="1:13" ht="16.399999999999999" x14ac:dyDescent="0.3">
      <c r="A11" s="50" t="s">
        <v>174</v>
      </c>
      <c r="B11" s="66">
        <v>4380</v>
      </c>
      <c r="C11" s="49">
        <v>4322</v>
      </c>
      <c r="D11" s="32">
        <v>4320</v>
      </c>
      <c r="E11" s="32">
        <v>4492</v>
      </c>
      <c r="F11" s="66">
        <v>4874</v>
      </c>
      <c r="G11" s="200">
        <v>4936</v>
      </c>
      <c r="H11" s="284"/>
      <c r="I11" s="284"/>
      <c r="J11" s="284"/>
      <c r="K11" s="284"/>
      <c r="L11" s="284"/>
      <c r="M11" s="284"/>
    </row>
    <row r="12" spans="1:13" ht="16.399999999999999" x14ac:dyDescent="0.3">
      <c r="A12" s="50" t="s">
        <v>175</v>
      </c>
      <c r="B12" s="66">
        <v>3129</v>
      </c>
      <c r="C12" s="92">
        <v>3120</v>
      </c>
      <c r="D12" s="32">
        <v>3133</v>
      </c>
      <c r="E12" s="32">
        <v>3158</v>
      </c>
      <c r="F12" s="66">
        <v>3172</v>
      </c>
      <c r="G12" s="200">
        <v>3057</v>
      </c>
    </row>
    <row r="13" spans="1:13" ht="17.05" thickBot="1" x14ac:dyDescent="0.35">
      <c r="A13" s="51" t="s">
        <v>176</v>
      </c>
      <c r="B13" s="78">
        <v>5800</v>
      </c>
      <c r="C13" s="64">
        <v>5731</v>
      </c>
      <c r="D13" s="35">
        <v>5772</v>
      </c>
      <c r="E13" s="35">
        <v>5958</v>
      </c>
      <c r="F13" s="78">
        <v>6805</v>
      </c>
      <c r="G13" s="211">
        <v>6182</v>
      </c>
      <c r="H13" s="89"/>
      <c r="I13" s="89"/>
    </row>
    <row r="14" spans="1:13" ht="15.75" thickBot="1" x14ac:dyDescent="0.35">
      <c r="A14" s="52"/>
      <c r="B14" s="53"/>
      <c r="C14" s="54" t="s">
        <v>0</v>
      </c>
      <c r="D14" s="54"/>
      <c r="E14" s="54"/>
      <c r="F14" s="55"/>
      <c r="G14" s="55"/>
    </row>
    <row r="15" spans="1:13" x14ac:dyDescent="0.3">
      <c r="A15" s="428" t="s">
        <v>179</v>
      </c>
      <c r="B15" s="429"/>
      <c r="C15" s="429"/>
      <c r="D15" s="429"/>
      <c r="E15" s="429"/>
      <c r="F15" s="429"/>
      <c r="G15" s="430"/>
    </row>
    <row r="16" spans="1:13" x14ac:dyDescent="0.3">
      <c r="A16" s="431" t="s">
        <v>180</v>
      </c>
      <c r="B16" s="432"/>
      <c r="C16" s="432"/>
      <c r="D16" s="432"/>
      <c r="E16" s="432"/>
      <c r="F16" s="432"/>
      <c r="G16" s="433"/>
    </row>
    <row r="17" spans="1:7" x14ac:dyDescent="0.3">
      <c r="A17" s="431" t="s">
        <v>181</v>
      </c>
      <c r="B17" s="432"/>
      <c r="C17" s="432"/>
      <c r="D17" s="432"/>
      <c r="E17" s="432"/>
      <c r="F17" s="432"/>
      <c r="G17" s="433"/>
    </row>
    <row r="18" spans="1:7" ht="15.75" thickBot="1" x14ac:dyDescent="0.35">
      <c r="A18" s="422" t="s">
        <v>182</v>
      </c>
      <c r="B18" s="423"/>
      <c r="C18" s="423"/>
      <c r="D18" s="423"/>
      <c r="E18" s="423"/>
      <c r="F18" s="423"/>
      <c r="G18" s="424"/>
    </row>
    <row r="20" spans="1:7" x14ac:dyDescent="0.3">
      <c r="A20" s="13"/>
      <c r="B20" s="14"/>
      <c r="C20" s="15"/>
      <c r="D20" s="15"/>
      <c r="E20" s="15"/>
      <c r="F20" s="16" t="s">
        <v>0</v>
      </c>
      <c r="G20" s="16" t="s">
        <v>0</v>
      </c>
    </row>
    <row r="21" spans="1:7" x14ac:dyDescent="0.3">
      <c r="A21" s="13"/>
      <c r="B21" s="14"/>
      <c r="C21" s="15"/>
      <c r="D21" s="15"/>
      <c r="E21" s="15"/>
      <c r="F21" s="16" t="s">
        <v>0</v>
      </c>
      <c r="G21" s="16" t="s">
        <v>0</v>
      </c>
    </row>
    <row r="22" spans="1:7" x14ac:dyDescent="0.3">
      <c r="A22" s="13"/>
      <c r="B22" s="17"/>
      <c r="C22" s="15"/>
      <c r="D22" s="15"/>
      <c r="E22" s="15"/>
      <c r="F22" s="16"/>
      <c r="G22" s="16"/>
    </row>
    <row r="23" spans="1:7" x14ac:dyDescent="0.3">
      <c r="B23" s="17"/>
      <c r="C23" s="15"/>
      <c r="D23" s="15"/>
      <c r="E23" s="15"/>
      <c r="F23" s="16"/>
      <c r="G23" s="16"/>
    </row>
    <row r="24" spans="1:7" x14ac:dyDescent="0.3">
      <c r="A24" s="13"/>
      <c r="B24" s="17"/>
      <c r="C24" s="15"/>
      <c r="D24" s="15"/>
      <c r="E24" s="15"/>
      <c r="F24" s="16"/>
      <c r="G24" s="16"/>
    </row>
    <row r="25" spans="1:7" x14ac:dyDescent="0.3">
      <c r="A25" s="13"/>
      <c r="B25" s="17"/>
      <c r="C25" s="15"/>
      <c r="D25" s="15"/>
      <c r="E25" s="15"/>
      <c r="F25" s="16"/>
      <c r="G25" s="16"/>
    </row>
    <row r="26" spans="1:7" x14ac:dyDescent="0.3">
      <c r="A26" s="13"/>
      <c r="B26" s="15"/>
      <c r="C26" s="18"/>
      <c r="D26" s="18"/>
      <c r="E26" s="18"/>
      <c r="F26" s="16"/>
      <c r="G26" s="16"/>
    </row>
    <row r="27" spans="1:7" x14ac:dyDescent="0.3">
      <c r="A27" s="13"/>
      <c r="B27" s="17"/>
      <c r="C27" s="15"/>
      <c r="D27" s="15"/>
      <c r="E27" s="15"/>
      <c r="F27" s="16"/>
      <c r="G27" s="16"/>
    </row>
    <row r="28" spans="1:7" x14ac:dyDescent="0.3">
      <c r="A28" s="13"/>
      <c r="B28" s="17"/>
      <c r="C28" s="15"/>
      <c r="D28" s="15"/>
      <c r="E28" s="15"/>
      <c r="F28" s="16"/>
      <c r="G28" s="16"/>
    </row>
    <row r="29" spans="1:7" x14ac:dyDescent="0.3">
      <c r="A29" s="13"/>
      <c r="B29" s="14"/>
      <c r="C29" s="13"/>
      <c r="D29" s="38"/>
      <c r="E29" s="38"/>
      <c r="F29" s="38"/>
      <c r="G29" s="13"/>
    </row>
    <row r="30" spans="1:7" x14ac:dyDescent="0.3">
      <c r="A30" s="13"/>
      <c r="B30" s="17"/>
      <c r="C30" s="15"/>
      <c r="D30" s="15"/>
      <c r="E30" s="15"/>
      <c r="F30" s="16" t="s">
        <v>0</v>
      </c>
      <c r="G30" s="16" t="s">
        <v>0</v>
      </c>
    </row>
    <row r="31" spans="1:7" x14ac:dyDescent="0.3">
      <c r="A31" s="13"/>
      <c r="B31" s="17"/>
      <c r="C31" s="15"/>
      <c r="D31" s="15"/>
      <c r="E31" s="15"/>
      <c r="F31" s="16"/>
      <c r="G31" s="16"/>
    </row>
    <row r="32" spans="1:7" x14ac:dyDescent="0.3">
      <c r="A32" s="13"/>
      <c r="B32" s="17"/>
      <c r="C32" s="15"/>
      <c r="D32" s="15"/>
      <c r="E32" s="15"/>
      <c r="F32" s="16"/>
      <c r="G32" s="16"/>
    </row>
    <row r="33" spans="1:7" x14ac:dyDescent="0.3">
      <c r="A33" s="13"/>
      <c r="B33" s="17"/>
      <c r="C33" s="15"/>
      <c r="D33" s="15"/>
      <c r="E33" s="15"/>
      <c r="F33" s="16"/>
      <c r="G33" s="16"/>
    </row>
    <row r="34" spans="1:7" x14ac:dyDescent="0.3">
      <c r="A34" s="13"/>
      <c r="B34" s="17"/>
      <c r="C34" s="15"/>
      <c r="D34" s="15"/>
      <c r="E34" s="15"/>
      <c r="F34" s="16"/>
      <c r="G34" s="16"/>
    </row>
  </sheetData>
  <customSheetViews>
    <customSheetView guid="{F6DC35A1-3168-49BC-A0B7-A9C047F3F673}">
      <selection activeCell="A41" sqref="A41"/>
      <pageMargins left="0.7" right="0.7" top="0.78740157499999996" bottom="0.78740157499999996" header="0.3" footer="0.3"/>
    </customSheetView>
  </customSheetViews>
  <mergeCells count="5">
    <mergeCell ref="A18:G18"/>
    <mergeCell ref="A1:G1"/>
    <mergeCell ref="A15:G15"/>
    <mergeCell ref="A16:G16"/>
    <mergeCell ref="A17:G17"/>
  </mergeCells>
  <pageMargins left="0.7" right="0.7" top="0.78740157499999996" bottom="0.78740157499999996" header="0.3" footer="0.3"/>
  <pageSetup paperSize="9" orientation="portrait"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Normal="100" workbookViewId="0">
      <selection activeCell="G23" sqref="G23:G24"/>
    </sheetView>
  </sheetViews>
  <sheetFormatPr baseColWidth="10" defaultRowHeight="15.05" x14ac:dyDescent="0.3"/>
  <cols>
    <col min="1" max="1" width="42.77734375" customWidth="1"/>
    <col min="2" max="4" width="14.33203125" customWidth="1"/>
    <col min="5" max="6" width="14.33203125" style="89" customWidth="1"/>
    <col min="7" max="7" width="14.33203125" style="316" customWidth="1"/>
    <col min="8" max="8" width="14.33203125" customWidth="1"/>
  </cols>
  <sheetData>
    <row r="1" spans="1:12" ht="19" thickBot="1" x14ac:dyDescent="0.35">
      <c r="A1" s="434" t="s">
        <v>185</v>
      </c>
      <c r="B1" s="435"/>
      <c r="C1" s="435"/>
      <c r="D1" s="435"/>
      <c r="E1" s="435"/>
      <c r="F1" s="435"/>
      <c r="G1" s="435"/>
      <c r="H1" s="436"/>
    </row>
    <row r="2" spans="1:12" ht="15.75" thickBot="1" x14ac:dyDescent="0.35">
      <c r="A2" s="232" t="s">
        <v>0</v>
      </c>
      <c r="B2" s="222" t="s">
        <v>81</v>
      </c>
      <c r="C2" s="222">
        <v>2015</v>
      </c>
      <c r="D2" s="222">
        <v>2016</v>
      </c>
      <c r="E2" s="235">
        <v>2017</v>
      </c>
      <c r="F2" s="235">
        <v>2018</v>
      </c>
      <c r="G2" s="81">
        <v>2019</v>
      </c>
      <c r="H2" s="216">
        <v>2020</v>
      </c>
    </row>
    <row r="3" spans="1:12" ht="16.399999999999999" x14ac:dyDescent="0.3">
      <c r="A3" s="350" t="s">
        <v>324</v>
      </c>
      <c r="B3" s="351" t="s">
        <v>13</v>
      </c>
      <c r="C3" s="352">
        <v>4380</v>
      </c>
      <c r="D3" s="353">
        <v>4322</v>
      </c>
      <c r="E3" s="352">
        <v>4320</v>
      </c>
      <c r="F3" s="352">
        <v>4492</v>
      </c>
      <c r="G3" s="352">
        <v>4874</v>
      </c>
      <c r="H3" s="394">
        <v>4936</v>
      </c>
      <c r="I3" s="281"/>
    </row>
    <row r="4" spans="1:12" x14ac:dyDescent="0.3">
      <c r="A4" s="233" t="s">
        <v>82</v>
      </c>
      <c r="B4" s="224" t="s">
        <v>13</v>
      </c>
      <c r="C4" s="225">
        <f>C3*C7%</f>
        <v>1020.5400000000001</v>
      </c>
      <c r="D4" s="226">
        <f>D3*D7%</f>
        <v>1011.348</v>
      </c>
      <c r="E4" s="224">
        <v>777</v>
      </c>
      <c r="F4" s="225">
        <v>1047</v>
      </c>
      <c r="G4" s="66">
        <v>1063</v>
      </c>
      <c r="H4" s="200">
        <v>1162</v>
      </c>
      <c r="I4" s="281"/>
    </row>
    <row r="5" spans="1:12" x14ac:dyDescent="0.3">
      <c r="A5" s="233" t="s">
        <v>83</v>
      </c>
      <c r="B5" s="224" t="s">
        <v>13</v>
      </c>
      <c r="C5" s="225">
        <f>C3-C4</f>
        <v>3359.46</v>
      </c>
      <c r="D5" s="227">
        <f>D3-D4</f>
        <v>3310.652</v>
      </c>
      <c r="E5" s="225">
        <v>3543</v>
      </c>
      <c r="F5" s="225">
        <v>3445</v>
      </c>
      <c r="G5" s="66">
        <v>3811</v>
      </c>
      <c r="H5" s="200">
        <v>3774</v>
      </c>
      <c r="I5" s="281"/>
    </row>
    <row r="6" spans="1:12" ht="16.399999999999999" x14ac:dyDescent="0.3">
      <c r="A6" s="233" t="s">
        <v>323</v>
      </c>
      <c r="B6" s="224" t="s">
        <v>13</v>
      </c>
      <c r="C6" s="225">
        <v>5800</v>
      </c>
      <c r="D6" s="228">
        <v>5731</v>
      </c>
      <c r="E6" s="225">
        <v>5772</v>
      </c>
      <c r="F6" s="225">
        <v>5958</v>
      </c>
      <c r="G6" s="66">
        <v>6805</v>
      </c>
      <c r="H6" s="200">
        <v>6182</v>
      </c>
      <c r="I6" s="89"/>
    </row>
    <row r="7" spans="1:12" x14ac:dyDescent="0.3">
      <c r="A7" s="233" t="s">
        <v>20</v>
      </c>
      <c r="B7" s="224" t="s">
        <v>15</v>
      </c>
      <c r="C7" s="229">
        <v>23.3</v>
      </c>
      <c r="D7" s="220">
        <v>23.4</v>
      </c>
      <c r="E7" s="229">
        <v>18</v>
      </c>
      <c r="F7" s="229">
        <v>23.3</v>
      </c>
      <c r="G7" s="76">
        <v>26.95</v>
      </c>
      <c r="H7" s="289">
        <v>26</v>
      </c>
      <c r="I7" s="89"/>
    </row>
    <row r="8" spans="1:12" ht="16.399999999999999" x14ac:dyDescent="0.3">
      <c r="A8" s="233" t="s">
        <v>322</v>
      </c>
      <c r="B8" s="224" t="s">
        <v>19</v>
      </c>
      <c r="C8" s="229">
        <v>39.4</v>
      </c>
      <c r="D8" s="220">
        <v>39.799999999999997</v>
      </c>
      <c r="E8" s="224">
        <v>41.9</v>
      </c>
      <c r="F8" s="224">
        <v>41.8</v>
      </c>
      <c r="G8" s="65">
        <v>41.9</v>
      </c>
      <c r="H8" s="208">
        <v>42.9</v>
      </c>
      <c r="I8" s="89"/>
    </row>
    <row r="9" spans="1:12" x14ac:dyDescent="0.3">
      <c r="A9" s="233" t="s">
        <v>183</v>
      </c>
      <c r="B9" s="224" t="s">
        <v>13</v>
      </c>
      <c r="C9" s="218" t="s">
        <v>77</v>
      </c>
      <c r="D9" s="220" t="s">
        <v>151</v>
      </c>
      <c r="E9" s="224" t="s">
        <v>156</v>
      </c>
      <c r="F9" s="224" t="s">
        <v>275</v>
      </c>
      <c r="G9" s="47" t="s">
        <v>279</v>
      </c>
      <c r="H9" s="212" t="s">
        <v>316</v>
      </c>
      <c r="I9" s="89"/>
    </row>
    <row r="10" spans="1:12" ht="16.399999999999999" x14ac:dyDescent="0.3">
      <c r="A10" s="233" t="s">
        <v>321</v>
      </c>
      <c r="B10" s="224" t="s">
        <v>15</v>
      </c>
      <c r="C10" s="229">
        <v>16.5</v>
      </c>
      <c r="D10" s="220">
        <v>15.2</v>
      </c>
      <c r="E10" s="224">
        <v>14.1</v>
      </c>
      <c r="F10" s="224">
        <v>13.2</v>
      </c>
      <c r="G10" s="65">
        <v>12.59</v>
      </c>
      <c r="H10" s="208">
        <v>13.16</v>
      </c>
      <c r="I10" s="89"/>
    </row>
    <row r="11" spans="1:12" ht="15.75" thickBot="1" x14ac:dyDescent="0.35">
      <c r="A11" s="234" t="s">
        <v>184</v>
      </c>
      <c r="B11" s="230" t="s">
        <v>84</v>
      </c>
      <c r="C11" s="231">
        <v>2.6</v>
      </c>
      <c r="D11" s="231">
        <v>2.6</v>
      </c>
      <c r="E11" s="230">
        <v>2.4</v>
      </c>
      <c r="F11" s="230">
        <v>2.6</v>
      </c>
      <c r="G11" s="349">
        <f>(121/G3)*100</f>
        <v>2.4825605252359457</v>
      </c>
      <c r="H11" s="299">
        <v>2.67</v>
      </c>
      <c r="I11" s="285"/>
      <c r="L11" s="281"/>
    </row>
    <row r="12" spans="1:12" ht="15.75" thickBot="1" x14ac:dyDescent="0.35">
      <c r="A12" s="52"/>
      <c r="B12" s="52"/>
      <c r="C12" s="52"/>
      <c r="D12" s="18" t="s">
        <v>0</v>
      </c>
      <c r="E12" s="18"/>
      <c r="F12" s="18"/>
      <c r="G12" s="18"/>
      <c r="H12" s="52"/>
    </row>
    <row r="13" spans="1:12" s="316" customFormat="1" x14ac:dyDescent="0.3">
      <c r="A13" s="428" t="s">
        <v>318</v>
      </c>
      <c r="B13" s="429"/>
      <c r="C13" s="429"/>
      <c r="D13" s="429"/>
      <c r="E13" s="429"/>
      <c r="F13" s="429"/>
      <c r="G13" s="429"/>
      <c r="H13" s="430"/>
    </row>
    <row r="14" spans="1:12" x14ac:dyDescent="0.3">
      <c r="A14" s="440" t="s">
        <v>319</v>
      </c>
      <c r="B14" s="441"/>
      <c r="C14" s="441"/>
      <c r="D14" s="441"/>
      <c r="E14" s="441"/>
      <c r="F14" s="441"/>
      <c r="G14" s="441"/>
      <c r="H14" s="442"/>
    </row>
    <row r="15" spans="1:12" s="316" customFormat="1" ht="15.75" thickBot="1" x14ac:dyDescent="0.35">
      <c r="A15" s="437" t="s">
        <v>320</v>
      </c>
      <c r="B15" s="438"/>
      <c r="C15" s="438"/>
      <c r="D15" s="438"/>
      <c r="E15" s="438"/>
      <c r="F15" s="438"/>
      <c r="G15" s="438"/>
      <c r="H15" s="439"/>
    </row>
    <row r="16" spans="1:12" x14ac:dyDescent="0.3">
      <c r="A16" s="38"/>
      <c r="B16" s="14"/>
      <c r="C16" s="17"/>
      <c r="D16" s="15"/>
      <c r="E16" s="15"/>
      <c r="F16" s="15"/>
      <c r="G16" s="15"/>
      <c r="H16" s="16"/>
    </row>
    <row r="17" spans="1:8" x14ac:dyDescent="0.3">
      <c r="A17" s="38"/>
      <c r="B17" s="14"/>
      <c r="C17" s="17"/>
      <c r="D17" s="15"/>
      <c r="E17" s="15"/>
      <c r="F17" s="15"/>
      <c r="G17" s="15"/>
      <c r="H17" s="16"/>
    </row>
    <row r="18" spans="1:8" x14ac:dyDescent="0.3">
      <c r="A18" s="38"/>
      <c r="B18" s="14"/>
      <c r="C18" s="40"/>
      <c r="D18" s="41"/>
      <c r="E18" s="41"/>
      <c r="F18" s="41"/>
      <c r="G18" s="41"/>
      <c r="H18" s="16"/>
    </row>
    <row r="19" spans="1:8" x14ac:dyDescent="0.3">
      <c r="A19" s="38"/>
      <c r="B19" s="14"/>
      <c r="C19" s="17"/>
      <c r="D19" s="15"/>
      <c r="E19" s="15"/>
      <c r="F19" s="15"/>
      <c r="G19" s="15"/>
      <c r="H19" s="16"/>
    </row>
    <row r="20" spans="1:8" x14ac:dyDescent="0.3">
      <c r="A20" s="38"/>
      <c r="B20" s="14"/>
      <c r="C20" s="17"/>
      <c r="D20" s="15"/>
      <c r="E20" s="15"/>
      <c r="F20" s="15"/>
      <c r="G20" s="15"/>
      <c r="H20" s="16"/>
    </row>
    <row r="21" spans="1:8" x14ac:dyDescent="0.3">
      <c r="A21" s="38"/>
      <c r="B21" s="14"/>
      <c r="C21" s="17"/>
      <c r="D21" s="15"/>
      <c r="E21" s="15"/>
      <c r="F21" s="15"/>
      <c r="G21" s="15"/>
      <c r="H21" s="16"/>
    </row>
    <row r="22" spans="1:8" x14ac:dyDescent="0.3">
      <c r="A22" s="52"/>
      <c r="B22" s="14"/>
      <c r="C22" s="17"/>
      <c r="D22" s="15"/>
      <c r="E22" s="15"/>
      <c r="F22" s="15"/>
      <c r="G22" s="15"/>
      <c r="H22" s="16"/>
    </row>
    <row r="23" spans="1:8" x14ac:dyDescent="0.3">
      <c r="A23" s="52"/>
      <c r="B23" s="14"/>
      <c r="C23" s="17"/>
      <c r="D23" s="15"/>
      <c r="E23" s="15"/>
      <c r="F23" s="15"/>
      <c r="G23" s="15"/>
      <c r="H23" s="16"/>
    </row>
    <row r="24" spans="1:8" x14ac:dyDescent="0.3">
      <c r="A24" s="52"/>
      <c r="B24" s="14"/>
      <c r="C24" s="17"/>
      <c r="D24" s="15"/>
      <c r="E24" s="15"/>
      <c r="F24" s="15"/>
      <c r="G24" s="15"/>
      <c r="H24" s="16"/>
    </row>
    <row r="25" spans="1:8" x14ac:dyDescent="0.3">
      <c r="A25" s="52"/>
      <c r="B25" s="14"/>
      <c r="C25" s="17"/>
      <c r="D25" s="15"/>
      <c r="E25" s="15"/>
      <c r="F25" s="15"/>
      <c r="G25" s="15"/>
      <c r="H25" s="16"/>
    </row>
    <row r="26" spans="1:8" x14ac:dyDescent="0.3">
      <c r="A26" s="38"/>
      <c r="B26" s="17"/>
      <c r="C26" s="15"/>
      <c r="D26" s="18"/>
      <c r="E26" s="18"/>
      <c r="F26" s="18"/>
      <c r="G26" s="18"/>
      <c r="H26" s="16"/>
    </row>
    <row r="27" spans="1:8" x14ac:dyDescent="0.3">
      <c r="A27" s="38"/>
      <c r="B27" s="14"/>
      <c r="C27" s="17"/>
      <c r="D27" s="15"/>
      <c r="E27" s="15"/>
      <c r="F27" s="15"/>
      <c r="G27" s="15"/>
      <c r="H27" s="16"/>
    </row>
    <row r="28" spans="1:8" x14ac:dyDescent="0.3">
      <c r="A28" s="38"/>
      <c r="B28" s="14"/>
      <c r="C28" s="17"/>
      <c r="D28" s="15"/>
      <c r="E28" s="15"/>
      <c r="F28" s="15"/>
      <c r="G28" s="15"/>
      <c r="H28" s="16"/>
    </row>
    <row r="29" spans="1:8" x14ac:dyDescent="0.3">
      <c r="A29" s="38"/>
      <c r="B29" s="14"/>
      <c r="C29" s="14"/>
      <c r="D29" s="38"/>
      <c r="E29" s="38"/>
      <c r="F29" s="38"/>
      <c r="G29" s="38"/>
      <c r="H29" s="38"/>
    </row>
    <row r="30" spans="1:8" x14ac:dyDescent="0.3">
      <c r="A30" s="38"/>
      <c r="B30" s="14"/>
      <c r="C30" s="14"/>
      <c r="D30" s="38"/>
      <c r="E30" s="38"/>
      <c r="F30" s="38"/>
      <c r="G30" s="38"/>
      <c r="H30" s="38" t="s">
        <v>0</v>
      </c>
    </row>
    <row r="31" spans="1:8" x14ac:dyDescent="0.3">
      <c r="A31" s="38"/>
      <c r="B31" s="38"/>
      <c r="C31" s="38"/>
      <c r="D31" s="38"/>
      <c r="E31" s="38"/>
      <c r="F31" s="38"/>
      <c r="G31" s="38"/>
      <c r="H31" s="38"/>
    </row>
    <row r="32" spans="1:8" x14ac:dyDescent="0.3">
      <c r="A32" s="38"/>
      <c r="B32" s="38"/>
      <c r="C32" s="38"/>
      <c r="D32" s="38"/>
      <c r="E32" s="38"/>
      <c r="F32" s="38"/>
      <c r="G32" s="38"/>
      <c r="H32" s="38"/>
    </row>
    <row r="33" spans="1:8" x14ac:dyDescent="0.3">
      <c r="A33" s="38"/>
      <c r="B33" s="38"/>
      <c r="C33" s="38"/>
      <c r="D33" s="38"/>
      <c r="E33" s="38"/>
      <c r="F33" s="38"/>
      <c r="G33" s="38"/>
      <c r="H33" s="38"/>
    </row>
  </sheetData>
  <customSheetViews>
    <customSheetView guid="{F6DC35A1-3168-49BC-A0B7-A9C047F3F673}">
      <selection activeCell="F28" sqref="F28"/>
      <pageMargins left="0.7" right="0.7" top="0.78740157499999996" bottom="0.78740157499999996" header="0.3" footer="0.3"/>
      <pageSetup paperSize="9" orientation="portrait" verticalDpi="0" r:id="rId1"/>
    </customSheetView>
  </customSheetViews>
  <mergeCells count="4">
    <mergeCell ref="A1:H1"/>
    <mergeCell ref="A14:H14"/>
    <mergeCell ref="A15:H15"/>
    <mergeCell ref="A13:H13"/>
  </mergeCells>
  <pageMargins left="0.7" right="0.7" top="0.78740157499999996" bottom="0.78740157499999996" header="0.3" footer="0.3"/>
  <pageSetup paperSize="9" orientation="portrait" r:id="rId2"/>
  <customProperties>
    <customPr name="_pios_id" r:id="rId3"/>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33</vt:i4>
      </vt:variant>
    </vt:vector>
  </HeadingPairs>
  <TitlesOfParts>
    <vt:vector size="33" baseType="lpstr">
      <vt:lpstr>Ausgewählte Kennzahlen</vt:lpstr>
      <vt:lpstr>Wesentlichkeitsmatrix</vt:lpstr>
      <vt:lpstr>Nachhaltigkeitsorganisation</vt:lpstr>
      <vt:lpstr>Einzugsgebiet</vt:lpstr>
      <vt:lpstr>Töchter und Beteiligungen</vt:lpstr>
      <vt:lpstr>Gelände Flughafen Wien</vt:lpstr>
      <vt:lpstr>Betriebswirtschaftl. Kennzahlen</vt:lpstr>
      <vt:lpstr>Operative Kennzahlen</vt:lpstr>
      <vt:lpstr>Kennzahlen MitarbeiterInnen</vt:lpstr>
      <vt:lpstr>MA-Befragung - Rücklaufquote</vt:lpstr>
      <vt:lpstr>Identifikation</vt:lpstr>
      <vt:lpstr>1.000 Mitarbeiter-Quote</vt:lpstr>
      <vt:lpstr>Arbeitssicherheit</vt:lpstr>
      <vt:lpstr>Karenz</vt:lpstr>
      <vt:lpstr>Stakeholder</vt:lpstr>
      <vt:lpstr>Kontakt- &amp; Beschwerdemanagement</vt:lpstr>
      <vt:lpstr>Stormverbrauch</vt:lpstr>
      <vt:lpstr>Energieverbrauch FWAG</vt:lpstr>
      <vt:lpstr>Energieeffizienzziele</vt:lpstr>
      <vt:lpstr>Gesamtenergiebedarf</vt:lpstr>
      <vt:lpstr>Lärm</vt:lpstr>
      <vt:lpstr>Treibhausgas CO2</vt:lpstr>
      <vt:lpstr>CO2 in kgVE</vt:lpstr>
      <vt:lpstr>CO2 Quellengruppen</vt:lpstr>
      <vt:lpstr>Emissionen nach Scopes</vt:lpstr>
      <vt:lpstr>CO2 nach Beeinflussung</vt:lpstr>
      <vt:lpstr>Luftemissionen</vt:lpstr>
      <vt:lpstr>Abfall</vt:lpstr>
      <vt:lpstr>Wasser</vt:lpstr>
      <vt:lpstr>Enteisung</vt:lpstr>
      <vt:lpstr>Modalsplit</vt:lpstr>
      <vt:lpstr>E-Flotte</vt:lpstr>
      <vt:lpstr>Vogelschläge</vt:lpstr>
    </vt:vector>
  </TitlesOfParts>
  <Company>Flughafen Wien AG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 Mario, KR</dc:creator>
  <cp:lastModifiedBy>Santi Mario, OU</cp:lastModifiedBy>
  <cp:lastPrinted>2021-06-01T10:14:33Z</cp:lastPrinted>
  <dcterms:created xsi:type="dcterms:W3CDTF">2016-07-07T08:22:56Z</dcterms:created>
  <dcterms:modified xsi:type="dcterms:W3CDTF">2021-06-01T10:50:06Z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